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0" windowWidth="19440" windowHeight="12165"/>
  </bookViews>
  <sheets>
    <sheet name="LT ELEC_ALLIED WORKS" sheetId="1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_____col12">[1]Sheet1!$P$29</definedName>
    <definedName name="________________________col15">[1]Sheet1!$S$29</definedName>
    <definedName name="________________________col18">[1]Sheet1!$V$29</definedName>
    <definedName name="________________________col21">[1]Sheet1!$Y$29</definedName>
    <definedName name="________________________col24">[1]Sheet1!$AB$29</definedName>
    <definedName name="________________________col27">[1]Sheet1!$AE$29</definedName>
    <definedName name="________________________col3">[1]Sheet1!$G$29</definedName>
    <definedName name="________________________col6">[1]Sheet1!$J$29</definedName>
    <definedName name="________________________col9">[1]Sheet1!$M$29</definedName>
    <definedName name="_______________________col12">[1]Sheet1!$P$29</definedName>
    <definedName name="_______________________col15">[1]Sheet1!$S$29</definedName>
    <definedName name="_______________________col18">[1]Sheet1!$V$29</definedName>
    <definedName name="_______________________col21">[1]Sheet1!$Y$29</definedName>
    <definedName name="_______________________col24">[1]Sheet1!$AB$29</definedName>
    <definedName name="_______________________col27">[1]Sheet1!$AE$29</definedName>
    <definedName name="_______________________col3">[1]Sheet1!$G$29</definedName>
    <definedName name="_______________________col6">[1]Sheet1!$J$29</definedName>
    <definedName name="_______________________col9">[1]Sheet1!$M$29</definedName>
    <definedName name="______________________col12">[1]Sheet1!$P$29</definedName>
    <definedName name="______________________col15">[1]Sheet1!$S$29</definedName>
    <definedName name="______________________col18">[1]Sheet1!$V$29</definedName>
    <definedName name="______________________col21">[1]Sheet1!$Y$29</definedName>
    <definedName name="______________________col24">[1]Sheet1!$AB$29</definedName>
    <definedName name="______________________col27">[1]Sheet1!$AE$29</definedName>
    <definedName name="______________________col3">[1]Sheet1!$G$29</definedName>
    <definedName name="______________________col6">[1]Sheet1!$J$29</definedName>
    <definedName name="______________________col9">[1]Sheet1!$M$29</definedName>
    <definedName name="_____________________col12">[1]Sheet1!$P$29</definedName>
    <definedName name="_____________________col15">[1]Sheet1!$S$29</definedName>
    <definedName name="_____________________col18">[1]Sheet1!$V$29</definedName>
    <definedName name="_____________________col21">[1]Sheet1!$Y$29</definedName>
    <definedName name="_____________________col24">[1]Sheet1!$AB$29</definedName>
    <definedName name="_____________________col27">[1]Sheet1!$AE$29</definedName>
    <definedName name="_____________________col3">[1]Sheet1!$G$29</definedName>
    <definedName name="_____________________col6">[1]Sheet1!$J$29</definedName>
    <definedName name="_____________________col9">[1]Sheet1!$M$29</definedName>
    <definedName name="____________________col12">[1]Sheet1!$P$29</definedName>
    <definedName name="____________________col15">[1]Sheet1!$S$29</definedName>
    <definedName name="____________________col18">[1]Sheet1!$V$29</definedName>
    <definedName name="____________________col21">[1]Sheet1!$Y$29</definedName>
    <definedName name="____________________col24">[1]Sheet1!$AB$29</definedName>
    <definedName name="____________________col27">[1]Sheet1!$AE$29</definedName>
    <definedName name="____________________col3">[1]Sheet1!$G$29</definedName>
    <definedName name="____________________col6">[1]Sheet1!$J$29</definedName>
    <definedName name="____________________col9">[1]Sheet1!$M$29</definedName>
    <definedName name="___________________col12">[1]Sheet1!$P$29</definedName>
    <definedName name="___________________col15">[1]Sheet1!$S$29</definedName>
    <definedName name="___________________col18">[1]Sheet1!$V$29</definedName>
    <definedName name="___________________col21">[1]Sheet1!$Y$29</definedName>
    <definedName name="___________________col24">[1]Sheet1!$AB$29</definedName>
    <definedName name="___________________col27">[1]Sheet1!$AE$29</definedName>
    <definedName name="___________________col3">[1]Sheet1!$G$29</definedName>
    <definedName name="___________________col6">[1]Sheet1!$J$29</definedName>
    <definedName name="___________________col9">[1]Sheet1!$M$29</definedName>
    <definedName name="__________________col12">[1]Sheet1!$P$29</definedName>
    <definedName name="__________________col15">[1]Sheet1!$S$29</definedName>
    <definedName name="__________________col18">[1]Sheet1!$V$29</definedName>
    <definedName name="__________________col21">[1]Sheet1!$Y$29</definedName>
    <definedName name="__________________col24">[1]Sheet1!$AB$29</definedName>
    <definedName name="__________________col27">[1]Sheet1!$AE$29</definedName>
    <definedName name="__________________col3">[1]Sheet1!$G$29</definedName>
    <definedName name="__________________col6">[1]Sheet1!$J$29</definedName>
    <definedName name="__________________col9">[1]Sheet1!$M$29</definedName>
    <definedName name="_________________col12">[1]Sheet1!$P$29</definedName>
    <definedName name="_________________col15">[1]Sheet1!$S$29</definedName>
    <definedName name="_________________col18">[1]Sheet1!$V$29</definedName>
    <definedName name="_________________col21">[1]Sheet1!$Y$29</definedName>
    <definedName name="_________________col24">[1]Sheet1!$AB$29</definedName>
    <definedName name="_________________col27">[1]Sheet1!$AE$29</definedName>
    <definedName name="_________________col3">[1]Sheet1!$G$29</definedName>
    <definedName name="_________________col6">[1]Sheet1!$J$29</definedName>
    <definedName name="_________________col9">[1]Sheet1!$M$29</definedName>
    <definedName name="________________col12">[1]Sheet1!$P$29</definedName>
    <definedName name="________________col15">[1]Sheet1!$S$29</definedName>
    <definedName name="________________col18">[1]Sheet1!$V$29</definedName>
    <definedName name="________________col21">[1]Sheet1!$Y$29</definedName>
    <definedName name="________________col24">[1]Sheet1!$AB$29</definedName>
    <definedName name="________________col27">[1]Sheet1!$AE$29</definedName>
    <definedName name="________________col3">[1]Sheet1!$G$29</definedName>
    <definedName name="________________col6">[1]Sheet1!$J$29</definedName>
    <definedName name="________________col9">[1]Sheet1!$M$29</definedName>
    <definedName name="_______________col12">[1]Sheet1!$P$29</definedName>
    <definedName name="_______________col15">[1]Sheet1!$S$29</definedName>
    <definedName name="_______________col18">[1]Sheet1!$V$29</definedName>
    <definedName name="_______________col21">[1]Sheet1!$Y$29</definedName>
    <definedName name="_______________col24">[1]Sheet1!$AB$29</definedName>
    <definedName name="_______________col27">[1]Sheet1!$AE$29</definedName>
    <definedName name="_______________col3">[1]Sheet1!$G$29</definedName>
    <definedName name="_______________col6">[1]Sheet1!$J$29</definedName>
    <definedName name="_______________col9">[1]Sheet1!$M$29</definedName>
    <definedName name="______________col12">[1]Sheet1!$P$29</definedName>
    <definedName name="______________col15">[1]Sheet1!$S$29</definedName>
    <definedName name="______________col18">[1]Sheet1!$V$29</definedName>
    <definedName name="______________col21">[1]Sheet1!$Y$29</definedName>
    <definedName name="______________col24">[1]Sheet1!$AB$29</definedName>
    <definedName name="______________col27">[1]Sheet1!$AE$29</definedName>
    <definedName name="______________col3">[1]Sheet1!$G$29</definedName>
    <definedName name="______________col6">[1]Sheet1!$J$29</definedName>
    <definedName name="______________col9">[1]Sheet1!$M$29</definedName>
    <definedName name="_____________col12">[1]Sheet1!$P$29</definedName>
    <definedName name="_____________col15">[1]Sheet1!$S$29</definedName>
    <definedName name="_____________col18">[1]Sheet1!$V$29</definedName>
    <definedName name="_____________col21">[1]Sheet1!$Y$29</definedName>
    <definedName name="_____________col24">[1]Sheet1!$AB$29</definedName>
    <definedName name="_____________col27">[1]Sheet1!$AE$29</definedName>
    <definedName name="_____________col3">[1]Sheet1!$G$29</definedName>
    <definedName name="_____________col6">[1]Sheet1!$J$29</definedName>
    <definedName name="_____________col9">[1]Sheet1!$M$29</definedName>
    <definedName name="____________B16476">'[2]QCEQPT-owned'!#REF!</definedName>
    <definedName name="____________col12">[1]Sheet1!$P$29</definedName>
    <definedName name="____________col15">[1]Sheet1!$S$29</definedName>
    <definedName name="____________col18">[1]Sheet1!$V$29</definedName>
    <definedName name="____________col21">[1]Sheet1!$Y$29</definedName>
    <definedName name="____________col24">[1]Sheet1!$AB$29</definedName>
    <definedName name="____________col27">[1]Sheet1!$AE$29</definedName>
    <definedName name="____________col3">[1]Sheet1!$G$29</definedName>
    <definedName name="____________col6">[1]Sheet1!$J$29</definedName>
    <definedName name="____________col9">[1]Sheet1!$M$29</definedName>
    <definedName name="___________B16476">'[2]QCEQPT-owned'!#REF!</definedName>
    <definedName name="___________col12">[1]Sheet1!$P$29</definedName>
    <definedName name="___________col15">[1]Sheet1!$S$29</definedName>
    <definedName name="___________col18">[1]Sheet1!$V$29</definedName>
    <definedName name="___________col21">[1]Sheet1!$Y$29</definedName>
    <definedName name="___________col24">[1]Sheet1!$AB$29</definedName>
    <definedName name="___________col27">[1]Sheet1!$AE$29</definedName>
    <definedName name="___________col3">[1]Sheet1!$G$29</definedName>
    <definedName name="___________col6">[1]Sheet1!$J$29</definedName>
    <definedName name="___________col9">[1]Sheet1!$M$29</definedName>
    <definedName name="___________dim4">"$#REF!.$H$12"</definedName>
    <definedName name="___________rim4">"$#REF!.$H$13"</definedName>
    <definedName name="__________col12">[1]Sheet1!$P$29</definedName>
    <definedName name="__________col15">[1]Sheet1!$S$29</definedName>
    <definedName name="__________col18">[1]Sheet1!$V$29</definedName>
    <definedName name="__________col21">[1]Sheet1!$Y$29</definedName>
    <definedName name="__________col24">[1]Sheet1!$AB$29</definedName>
    <definedName name="__________col27">[1]Sheet1!$AE$29</definedName>
    <definedName name="__________col3">[1]Sheet1!$G$29</definedName>
    <definedName name="__________col6">[1]Sheet1!$J$29</definedName>
    <definedName name="__________col9">[1]Sheet1!$M$29</definedName>
    <definedName name="__________dim4">"$#REF!.$H$12"</definedName>
    <definedName name="__________rim4">"$#REF!.$H$13"</definedName>
    <definedName name="_________B16476">'[2]QCEQPT-owned'!#REF!</definedName>
    <definedName name="_________col12">[1]Sheet1!$P$29</definedName>
    <definedName name="_________col15">[1]Sheet1!$S$29</definedName>
    <definedName name="_________col18">[1]Sheet1!$V$29</definedName>
    <definedName name="_________col21">[1]Sheet1!$Y$29</definedName>
    <definedName name="_________col24">[1]Sheet1!$AB$29</definedName>
    <definedName name="_________col27">[1]Sheet1!$AE$29</definedName>
    <definedName name="_________col3">[1]Sheet1!$G$29</definedName>
    <definedName name="_________col6">[1]Sheet1!$J$29</definedName>
    <definedName name="_________col9">[1]Sheet1!$M$29</definedName>
    <definedName name="_________dim4">"$#REF!.$H$12"</definedName>
    <definedName name="_________rim4">"$#REF!.$H$13"</definedName>
    <definedName name="________B16476">'[2]QCEQPT-owned'!#REF!</definedName>
    <definedName name="________col12">[1]Sheet1!$P$29</definedName>
    <definedName name="________col15">[1]Sheet1!$S$29</definedName>
    <definedName name="________col18">[1]Sheet1!$V$29</definedName>
    <definedName name="________col21">[1]Sheet1!$Y$29</definedName>
    <definedName name="________col24">[1]Sheet1!$AB$29</definedName>
    <definedName name="________col27">[1]Sheet1!$AE$29</definedName>
    <definedName name="________col3">[1]Sheet1!$G$29</definedName>
    <definedName name="________col6">[1]Sheet1!$J$29</definedName>
    <definedName name="________col9">[1]Sheet1!$M$29</definedName>
    <definedName name="________dim4">"$#REF!.$H$12"</definedName>
    <definedName name="________rim4">"$#REF!.$H$13"</definedName>
    <definedName name="_______B16476">'[2]QCEQPT-owned'!#REF!</definedName>
    <definedName name="_______col12">[1]Sheet1!$P$29</definedName>
    <definedName name="_______col15">[1]Sheet1!$S$29</definedName>
    <definedName name="_______col18">[1]Sheet1!$V$29</definedName>
    <definedName name="_______col21">[1]Sheet1!$Y$29</definedName>
    <definedName name="_______col24">[1]Sheet1!$AB$29</definedName>
    <definedName name="_______col27">[1]Sheet1!$AE$29</definedName>
    <definedName name="_______col3">[1]Sheet1!$G$29</definedName>
    <definedName name="_______col6">[1]Sheet1!$J$29</definedName>
    <definedName name="_______col9">[1]Sheet1!$M$29</definedName>
    <definedName name="_______dim4">"$#REF!.$H$12"</definedName>
    <definedName name="_______rim4">"$#REF!.$H$13"</definedName>
    <definedName name="______B16476">'[2]QCEQPT-owned'!#REF!</definedName>
    <definedName name="______col12">[1]Sheet1!$P$29</definedName>
    <definedName name="______col15">[1]Sheet1!$S$29</definedName>
    <definedName name="______col18">[1]Sheet1!$V$29</definedName>
    <definedName name="______col21">[1]Sheet1!$Y$29</definedName>
    <definedName name="______col24">[1]Sheet1!$AB$29</definedName>
    <definedName name="______col27">[1]Sheet1!$AE$29</definedName>
    <definedName name="______col3">[1]Sheet1!$G$29</definedName>
    <definedName name="______col6">[1]Sheet1!$J$29</definedName>
    <definedName name="______col9">[1]Sheet1!$M$29</definedName>
    <definedName name="______dim4">"$#REF!.$H$12"</definedName>
    <definedName name="______rim4">"$#REF!.$H$13"</definedName>
    <definedName name="_____B16476">'[2]QCEQPT-owned'!#REF!</definedName>
    <definedName name="_____col12">[1]Sheet1!$P$29</definedName>
    <definedName name="_____col15">[1]Sheet1!$S$29</definedName>
    <definedName name="_____col18">[1]Sheet1!$V$29</definedName>
    <definedName name="_____col21">[1]Sheet1!$Y$29</definedName>
    <definedName name="_____col24">[1]Sheet1!$AB$29</definedName>
    <definedName name="_____col27">[1]Sheet1!$AE$29</definedName>
    <definedName name="_____col3">[1]Sheet1!$G$29</definedName>
    <definedName name="_____col6">[1]Sheet1!$J$29</definedName>
    <definedName name="_____col9">[1]Sheet1!$M$29</definedName>
    <definedName name="_____dim4">"$#REF!.$H$12"</definedName>
    <definedName name="_____rim4">"$#REF!.$H$13"</definedName>
    <definedName name="____B16476">'[2]QCEQPT-owned'!#REF!</definedName>
    <definedName name="____col12">[1]Sheet1!$P$29</definedName>
    <definedName name="____col15">[1]Sheet1!$S$29</definedName>
    <definedName name="____col18">[1]Sheet1!$V$29</definedName>
    <definedName name="____col21">[1]Sheet1!$Y$29</definedName>
    <definedName name="____col24">[1]Sheet1!$AB$29</definedName>
    <definedName name="____col27">[1]Sheet1!$AE$29</definedName>
    <definedName name="____col3">[1]Sheet1!$G$29</definedName>
    <definedName name="____col6">[1]Sheet1!$J$29</definedName>
    <definedName name="____col9">[1]Sheet1!$M$29</definedName>
    <definedName name="____dim4">"$#REF!.$H$12"</definedName>
    <definedName name="____rim4">"$#REF!.$H$13"</definedName>
    <definedName name="____xlfn_BAHTTEXT">NA()</definedName>
    <definedName name="___B16476">'[2]QCEQPT-owned'!#REF!</definedName>
    <definedName name="___col12">[1]Sheet1!$P$29</definedName>
    <definedName name="___col15">[1]Sheet1!$S$29</definedName>
    <definedName name="___col18">[1]Sheet1!$V$29</definedName>
    <definedName name="___col21">[1]Sheet1!$Y$29</definedName>
    <definedName name="___col24">[1]Sheet1!$AB$29</definedName>
    <definedName name="___col27">[1]Sheet1!$AE$29</definedName>
    <definedName name="___col3">[1]Sheet1!$G$29</definedName>
    <definedName name="___col6">[1]Sheet1!$J$29</definedName>
    <definedName name="___col9">[1]Sheet1!$M$29</definedName>
    <definedName name="___dim4">"$#REF!.$H$12"</definedName>
    <definedName name="___rim4">"$#REF!.$H$13"</definedName>
    <definedName name="___xlfn_BAHTTEXT">NA()</definedName>
    <definedName name="__B16476">'[2]QCEQPT-owned'!#REF!</definedName>
    <definedName name="__col12">[1]Sheet1!$P$29</definedName>
    <definedName name="__col15">[1]Sheet1!$S$29</definedName>
    <definedName name="__col18">[1]Sheet1!$V$29</definedName>
    <definedName name="__col21">[1]Sheet1!$Y$29</definedName>
    <definedName name="__col24">[1]Sheet1!$AB$29</definedName>
    <definedName name="__col27">[1]Sheet1!$AE$29</definedName>
    <definedName name="__col3">[1]Sheet1!$G$29</definedName>
    <definedName name="__col6">[1]Sheet1!$J$29</definedName>
    <definedName name="__col9">[1]Sheet1!$M$29</definedName>
    <definedName name="__dim4">"$#REF!.$H$12"</definedName>
    <definedName name="__rim4">"$#REF!.$H$13"</definedName>
    <definedName name="__xlfn_BAHTTEXT">NA()</definedName>
    <definedName name="_1_B16476_1">'[2]QCEQPT-owned'!#REF!</definedName>
    <definedName name="_10_B16476_9">'[2]QCEQPT-owned'!#REF!</definedName>
    <definedName name="_100BOQ_1">'[3]boq actual'!$A$30:$H$240</definedName>
    <definedName name="_101BOQ_2">'[3]boq actual'!$A$30:$H$240</definedName>
    <definedName name="_102BOQ_3">'[3]boq actual'!$A$30:$H$240</definedName>
    <definedName name="_103BOQ_4">'[4]boq actual'!$A$30:$H$240</definedName>
    <definedName name="_104Excel_BuiltIn_Print_Area_11">#REF!</definedName>
    <definedName name="_105Excel_BuiltIn_Print_Area_3">#REF!</definedName>
    <definedName name="_106Excel_BuiltIn_Print_Area_4">"$#REF!.$A$1:$Y$116"</definedName>
    <definedName name="_107Excel_BuiltIn_Print_Area_2_1">#REF!</definedName>
    <definedName name="_108Excel_BuiltIn_Print_Area_2_2">#REF!</definedName>
    <definedName name="_109Excel_BuiltIn_Print_Area_2_3">#REF!</definedName>
    <definedName name="_11_B16476_1_1">'[2]QCEQPT-owned'!#REF!</definedName>
    <definedName name="_110Excel_BuiltIn_Print_Area_2_4">#REF!</definedName>
    <definedName name="_111Excel_BuiltIn_Print_Area_2_1_1">#REF!</definedName>
    <definedName name="_112Excel_BuiltIn_Print_Area_2_1_2">#REF!</definedName>
    <definedName name="_113Excel_BuiltIn_Print_Area_2_1_3">#REF!</definedName>
    <definedName name="_114Excel_BuiltIn_Print_Area_2_1_4">#REF!</definedName>
    <definedName name="_115Excel_BuiltIn_Print_Area_2_1_1_1">#REF!</definedName>
    <definedName name="_116Excel_BuiltIn_Print_Area_2_1_1_2">#REF!</definedName>
    <definedName name="_117Excel_BuiltIn_Print_Area_2_1_1_3">#REF!</definedName>
    <definedName name="_118Excel_BuiltIn_Print_Area_2_1_1_4">#REF!</definedName>
    <definedName name="_119Excel_BuiltIn_Print_Area_2_1_1_1_1">#REF!</definedName>
    <definedName name="_12_B16476_1_1_1">'[2]QCEQPT-owned'!#REF!</definedName>
    <definedName name="_120Excel_BuiltIn_Print_Area_3_1">#REF!</definedName>
    <definedName name="_121Excel_BuiltIn_Print_Area_3_1_1">#REF!</definedName>
    <definedName name="_122Excel_BuiltIn_Print_Area_3_1_2">#REF!</definedName>
    <definedName name="_123Excel_BuiltIn_Print_Area_3_1_3">#REF!</definedName>
    <definedName name="_124Excel_BuiltIn_Print_Area_3_1_4">#REF!</definedName>
    <definedName name="_125Excel_BuiltIn_Print_Area_3_1_1_1">#REF!</definedName>
    <definedName name="_126Excel_BuiltIn_Print_Area_3_1_1_2">#REF!</definedName>
    <definedName name="_127Excel_BuiltIn_Print_Area_3_1_1_3">#REF!</definedName>
    <definedName name="_128Excel_BuiltIn_Print_Area_3_1_1_4">#REF!</definedName>
    <definedName name="_129Excel_BuiltIn_Print_Area_3_1_1_1_1">#REF!</definedName>
    <definedName name="_13_B16476_1_2_1">'[2]QCEQPT-owned'!#REF!</definedName>
    <definedName name="_130Excel_BuiltIn_Print_Area_3_1_1_1_2">#REF!</definedName>
    <definedName name="_131Excel_BuiltIn_Print_Area_3_1_1_1_3">#REF!</definedName>
    <definedName name="_132Excel_BuiltIn_Print_Area_3_1_1_1_4">#REF!</definedName>
    <definedName name="_133Excel_BuiltIn_Print_Area_3_1_1_1_1_1">#REF!</definedName>
    <definedName name="_134Excel_BuiltIn_Print_Area_4_1">"$#REF!.$A$1:$Y$116"</definedName>
    <definedName name="_135Excel_BuiltIn_Print_Titles_1">#N/A</definedName>
    <definedName name="_136Excel_BuiltIn_Print_Titles_13">#REF!</definedName>
    <definedName name="_137Excel_BuiltIn_Print_Titles_1_1">NA()</definedName>
    <definedName name="_138Excel_BuiltIn_Print_Titles_2_1">#REF!</definedName>
    <definedName name="_139Excel_BuiltIn_Print_Titles_2_2">#REF!</definedName>
    <definedName name="_14_B16476_10_1_1">'[2]QCEQPT-owned'!#REF!</definedName>
    <definedName name="_140Excel_BuiltIn_Print_Titles_2_3">#REF!</definedName>
    <definedName name="_141Excel_BuiltIn_Print_Titles_2_4">#REF!</definedName>
    <definedName name="_15_B16476_2_1_1">'[2]QCEQPT-owned'!#REF!</definedName>
    <definedName name="_16_B16476_2_2_1">'[2]QCEQPT-owned'!#REF!</definedName>
    <definedName name="_17_B16476_3_1_1">'[2]QCEQPT-owned'!#REF!</definedName>
    <definedName name="_18_B16476_3_2_1">'[2]QCEQPT-owned'!#REF!</definedName>
    <definedName name="_19_B16476_4_1_1">'[2]QCEQPT-owned'!#REF!</definedName>
    <definedName name="_2_B16476_10">'[2]QCEQPT-owned'!#REF!</definedName>
    <definedName name="_20_B16476_5_1_1">'[2]QCEQPT-owned'!#REF!</definedName>
    <definedName name="_21_B16476_6_1_1">'[2]QCEQPT-owned'!#REF!</definedName>
    <definedName name="_22_B16476_7_1_1">'[2]QCEQPT-owned'!#REF!</definedName>
    <definedName name="_23_B16476_8_1_1">'[2]QCEQPT-owned'!#REF!</definedName>
    <definedName name="_24_B16476_9_1_1">'[2]QCEQPT-owned'!#REF!</definedName>
    <definedName name="_25_Excel_BuiltIn_Print_Area_11">#REF!</definedName>
    <definedName name="_26_Excel_BuiltIn_Print_Area_3">#REF!</definedName>
    <definedName name="_27_Excel_BuiltIn_Print_Area_4">"$#REF!.$A$1:$Y$116"</definedName>
    <definedName name="_28_Excel_BuiltIn_Print_Area_2_1_1_1">#REF!</definedName>
    <definedName name="_29_Excel_BuiltIn_Print_Area_2_1_1_1_1">#REF!</definedName>
    <definedName name="_3_B16476_2">'[2]QCEQPT-owned'!#REF!</definedName>
    <definedName name="_30_Excel_BuiltIn_Print_Area_3_1_1_1_1">#REF!</definedName>
    <definedName name="_31_Excel_BuiltIn_Print_Area_3_1_1_1_1_1">#REF!</definedName>
    <definedName name="_32_Excel_BuiltIn_Print_Titles_1">#N/A</definedName>
    <definedName name="_33_Excel_BuiltIn_Print_Titles_13">#REF!</definedName>
    <definedName name="_34B16476_1">'[2]QCEQPT-owned'!#REF!</definedName>
    <definedName name="_35B16476_10">'[2]QCEQPT-owned'!#REF!</definedName>
    <definedName name="_36B16476_2">'[2]QCEQPT-owned'!#REF!</definedName>
    <definedName name="_37B16476_3">'[2]QCEQPT-owned'!#REF!</definedName>
    <definedName name="_38B16476_4">'[2]QCEQPT-owned'!#REF!</definedName>
    <definedName name="_39B16476_5">'[2]QCEQPT-owned'!#REF!</definedName>
    <definedName name="_4_B16476_3">'[2]QCEQPT-owned'!#REF!</definedName>
    <definedName name="_40B16476_6">'[2]QCEQPT-owned'!#REF!</definedName>
    <definedName name="_41B16476_7">'[2]QCEQPT-owned'!#REF!</definedName>
    <definedName name="_42B16476_8">'[2]QCEQPT-owned'!#REF!</definedName>
    <definedName name="_43B16476_9">'[2]QCEQPT-owned'!#REF!</definedName>
    <definedName name="_44B16476_1_1">'[2]QCEQPT-owned'!#REF!</definedName>
    <definedName name="_45B16476_1_2">'[2]QCEQPT-owned'!#REF!</definedName>
    <definedName name="_46B16476_1_3">'[2]QCEQPT-owned'!#REF!</definedName>
    <definedName name="_47B16476_1_1_1">'[2]QCEQPT-owned'!#REF!</definedName>
    <definedName name="_48B16476_1_1_1_1">'[2]QCEQPT-owned'!#REF!</definedName>
    <definedName name="_49B16476_1_2_1">'[2]QCEQPT-owned'!#REF!</definedName>
    <definedName name="_5_B16476_4">'[2]QCEQPT-owned'!#REF!</definedName>
    <definedName name="_50B16476_1_2_1_1">'[2]QCEQPT-owned'!#REF!</definedName>
    <definedName name="_51B16476_10_1">'[2]QCEQPT-owned'!#REF!</definedName>
    <definedName name="_52B16476_10_2">'[2]QCEQPT-owned'!#REF!</definedName>
    <definedName name="_53B16476_10_3">'[2]QCEQPT-owned'!#REF!</definedName>
    <definedName name="_54B16476_10_1_1">'[2]QCEQPT-owned'!#REF!</definedName>
    <definedName name="_55B16476_10_1_1_1">'[2]QCEQPT-owned'!#REF!</definedName>
    <definedName name="_56B16476_2_1">'[2]QCEQPT-owned'!#REF!</definedName>
    <definedName name="_57B16476_2_2">'[2]QCEQPT-owned'!#REF!</definedName>
    <definedName name="_58B16476_2_3">'[2]QCEQPT-owned'!#REF!</definedName>
    <definedName name="_59B16476_2_1_1">'[2]QCEQPT-owned'!#REF!</definedName>
    <definedName name="_6_B16476_5">'[2]QCEQPT-owned'!#REF!</definedName>
    <definedName name="_60B16476_2_1_1_1">'[2]QCEQPT-owned'!#REF!</definedName>
    <definedName name="_61B16476_2_2_1">'[2]QCEQPT-owned'!#REF!</definedName>
    <definedName name="_62B16476_2_2_1_1">'[2]QCEQPT-owned'!#REF!</definedName>
    <definedName name="_63B16476_3_1">'[2]QCEQPT-owned'!#REF!</definedName>
    <definedName name="_64B16476_3_2">'[2]QCEQPT-owned'!#REF!</definedName>
    <definedName name="_65B16476_3_3">'[2]QCEQPT-owned'!#REF!</definedName>
    <definedName name="_66B16476_3_1_1">'[2]QCEQPT-owned'!#REF!</definedName>
    <definedName name="_67B16476_3_1_1_1">'[2]QCEQPT-owned'!#REF!</definedName>
    <definedName name="_68B16476_3_2_1">'[2]QCEQPT-owned'!#REF!</definedName>
    <definedName name="_69B16476_3_2_1_1">'[2]QCEQPT-owned'!#REF!</definedName>
    <definedName name="_7_B16476_6">'[2]QCEQPT-owned'!#REF!</definedName>
    <definedName name="_70B16476_4_1">'[2]QCEQPT-owned'!#REF!</definedName>
    <definedName name="_71B16476_4_2">'[2]QCEQPT-owned'!#REF!</definedName>
    <definedName name="_72B16476_4_3">'[2]QCEQPT-owned'!#REF!</definedName>
    <definedName name="_73B16476_4_1_1">'[2]QCEQPT-owned'!#REF!</definedName>
    <definedName name="_74B16476_4_1_1_1">'[2]QCEQPT-owned'!#REF!</definedName>
    <definedName name="_75B16476_5_1">'[2]QCEQPT-owned'!#REF!</definedName>
    <definedName name="_76B16476_5_2">'[2]QCEQPT-owned'!#REF!</definedName>
    <definedName name="_77B16476_5_3">'[2]QCEQPT-owned'!#REF!</definedName>
    <definedName name="_78B16476_5_1_1">'[2]QCEQPT-owned'!#REF!</definedName>
    <definedName name="_79B16476_5_1_1_1">'[2]QCEQPT-owned'!#REF!</definedName>
    <definedName name="_8_B16476_7">'[2]QCEQPT-owned'!#REF!</definedName>
    <definedName name="_80B16476_6_1">'[2]QCEQPT-owned'!#REF!</definedName>
    <definedName name="_81B16476_6_2">'[2]QCEQPT-owned'!#REF!</definedName>
    <definedName name="_82B16476_6_3">'[2]QCEQPT-owned'!#REF!</definedName>
    <definedName name="_83B16476_6_1_1">'[2]QCEQPT-owned'!#REF!</definedName>
    <definedName name="_84B16476_6_1_1_1">'[2]QCEQPT-owned'!#REF!</definedName>
    <definedName name="_85B16476_7_1">'[2]QCEQPT-owned'!#REF!</definedName>
    <definedName name="_86B16476_7_2">'[2]QCEQPT-owned'!#REF!</definedName>
    <definedName name="_87B16476_7_3">'[2]QCEQPT-owned'!#REF!</definedName>
    <definedName name="_88B16476_7_1_1">'[2]QCEQPT-owned'!#REF!</definedName>
    <definedName name="_89B16476_7_1_1_1">'[2]QCEQPT-owned'!#REF!</definedName>
    <definedName name="_9_B16476_8">'[2]QCEQPT-owned'!#REF!</definedName>
    <definedName name="_90B16476_8_1">'[2]QCEQPT-owned'!#REF!</definedName>
    <definedName name="_91B16476_8_2">'[2]QCEQPT-owned'!#REF!</definedName>
    <definedName name="_92B16476_8_3">'[2]QCEQPT-owned'!#REF!</definedName>
    <definedName name="_93B16476_8_1_1">'[2]QCEQPT-owned'!#REF!</definedName>
    <definedName name="_94B16476_8_1_1_1">'[2]QCEQPT-owned'!#REF!</definedName>
    <definedName name="_95B16476_9_1">'[2]QCEQPT-owned'!#REF!</definedName>
    <definedName name="_96B16476_9_2">'[2]QCEQPT-owned'!#REF!</definedName>
    <definedName name="_97B16476_9_3">'[2]QCEQPT-owned'!#REF!</definedName>
    <definedName name="_98B16476_9_1_1">'[2]QCEQPT-owned'!#REF!</definedName>
    <definedName name="_99B16476_9_1_1_1">'[2]QCEQPT-owned'!#REF!</definedName>
    <definedName name="_a">"$#REF!.#REF!#REF!"</definedName>
    <definedName name="_B16476">'[2]QCEQPT-owned'!#REF!</definedName>
    <definedName name="_B16476_1">'[2]QCEQPT-owned'!#REF!</definedName>
    <definedName name="_B16476_1_1">'[2]QCEQPT-owned'!#REF!</definedName>
    <definedName name="_B16476_1_1_1">'[2]QCEQPT-owned'!#REF!</definedName>
    <definedName name="_B16476_1_2_1">'[2]QCEQPT-owned'!#REF!</definedName>
    <definedName name="_B16476_10">'[2]QCEQPT-owned'!#REF!</definedName>
    <definedName name="_B16476_10_1_1">'[2]QCEQPT-owned'!#REF!</definedName>
    <definedName name="_B16476_2">'[2]QCEQPT-owned'!#REF!</definedName>
    <definedName name="_B16476_2_1_1">'[2]QCEQPT-owned'!#REF!</definedName>
    <definedName name="_B16476_2_2_1">'[2]QCEQPT-owned'!#REF!</definedName>
    <definedName name="_B16476_3">'[2]QCEQPT-owned'!#REF!</definedName>
    <definedName name="_B16476_3_1_1">'[2]QCEQPT-owned'!#REF!</definedName>
    <definedName name="_B16476_3_2_1">'[2]QCEQPT-owned'!#REF!</definedName>
    <definedName name="_B16476_4">'[2]QCEQPT-owned'!#REF!</definedName>
    <definedName name="_B16476_4_1_1">'[2]QCEQPT-owned'!#REF!</definedName>
    <definedName name="_B16476_5">'[2]QCEQPT-owned'!#REF!</definedName>
    <definedName name="_B16476_5_1_1">'[2]QCEQPT-owned'!#REF!</definedName>
    <definedName name="_B16476_6">'[2]QCEQPT-owned'!#REF!</definedName>
    <definedName name="_B16476_6_1_1">'[2]QCEQPT-owned'!#REF!</definedName>
    <definedName name="_B16476_7">'[2]QCEQPT-owned'!#REF!</definedName>
    <definedName name="_B16476_7_1_1">'[2]QCEQPT-owned'!#REF!</definedName>
    <definedName name="_B16476_8">'[2]QCEQPT-owned'!#REF!</definedName>
    <definedName name="_B16476_8_1_1">'[2]QCEQPT-owned'!#REF!</definedName>
    <definedName name="_B16476_9">'[2]QCEQPT-owned'!#REF!</definedName>
    <definedName name="_B16476_9_1_1">'[2]QCEQPT-owned'!#REF!</definedName>
    <definedName name="_col12">[1]Sheet1!$P$29</definedName>
    <definedName name="_col15">[1]Sheet1!$S$29</definedName>
    <definedName name="_col18">[1]Sheet1!$V$29</definedName>
    <definedName name="_col21">[1]Sheet1!$Y$29</definedName>
    <definedName name="_col24">[1]Sheet1!$AB$29</definedName>
    <definedName name="_col27">[1]Sheet1!$AE$29</definedName>
    <definedName name="_col3">[1]Sheet1!$G$29</definedName>
    <definedName name="_col6">[1]Sheet1!$J$29</definedName>
    <definedName name="_col9">[1]Sheet1!$M$29</definedName>
    <definedName name="_dim4">"$#REF!.$H$12"</definedName>
    <definedName name="_Excel_BuiltIn_Print_Area_11">#REF!</definedName>
    <definedName name="_Excel_BuiltIn_Print_Area_2_1_1_1">#REF!</definedName>
    <definedName name="_Excel_BuiltIn_Print_Area_2_1_1_1_1">#REF!</definedName>
    <definedName name="_Excel_BuiltIn_Print_Area_3">#REF!</definedName>
    <definedName name="_Excel_BuiltIn_Print_Area_3_1_1_1_1">#REF!</definedName>
    <definedName name="_Excel_BuiltIn_Print_Area_3_1_1_1_1_1">#REF!</definedName>
    <definedName name="_Excel_BuiltIn_Print_Area_4">"$#REF!.$A$1:$Y$116"</definedName>
    <definedName name="_Excel_BuiltIn_Print_Titles_1">NA()</definedName>
    <definedName name="_Excel_BuiltIn_Print_Titles_13">#REF!</definedName>
    <definedName name="_l">"$#REF!.$IT$6934"</definedName>
    <definedName name="_p">"$#REF!.$IT$6934"</definedName>
    <definedName name="_rim4">"$#REF!.$H$13"</definedName>
    <definedName name="A">#REF!</definedName>
    <definedName name="aa">#REF!</definedName>
    <definedName name="ABC">'[5]data validation 1'!#REF!</definedName>
    <definedName name="ABSR">#REF!</definedName>
    <definedName name="abstract">[6]JACKWELL!#REF!</definedName>
    <definedName name="AcctName">"$#REF!.$A$#REF!"</definedName>
    <definedName name="AcctPrio">"$#REF!.$A$#REF!"</definedName>
    <definedName name="AcctPrio_Text">"$#REF!.$B$#REF!"</definedName>
    <definedName name="Address">#REF!</definedName>
    <definedName name="arial">#REF!</definedName>
    <definedName name="as">[7]Labour!$D$4</definedName>
    <definedName name="ask">#REF!</definedName>
    <definedName name="b">'[2]QCEQPT-owned'!#REF!</definedName>
    <definedName name="B16476_1">'[2]QCEQPT-owned'!#REF!</definedName>
    <definedName name="B16476_1_1">'[2]QCEQPT-owned'!#REF!</definedName>
    <definedName name="B16476_1_1_1">'[2]QCEQPT-owned'!#REF!</definedName>
    <definedName name="B16476_1_1_1_1">'[2]QCEQPT-owned'!#REF!</definedName>
    <definedName name="B16476_1_2">'[2]QCEQPT-owned'!#REF!</definedName>
    <definedName name="B16476_1_2_1">'[2]QCEQPT-owned'!#REF!</definedName>
    <definedName name="B16476_1_2_1_1">'[2]QCEQPT-owned'!#REF!</definedName>
    <definedName name="B16476_1_3">'[2]QCEQPT-owned'!#REF!</definedName>
    <definedName name="B16476_10">'[2]QCEQPT-owned'!#REF!</definedName>
    <definedName name="B16476_10_1">'[2]QCEQPT-owned'!#REF!</definedName>
    <definedName name="B16476_10_1_1">'[2]QCEQPT-owned'!#REF!</definedName>
    <definedName name="B16476_10_1_1_1">'[2]QCEQPT-owned'!#REF!</definedName>
    <definedName name="B16476_10_12">'[2]QCEQPT-owned'!#REF!</definedName>
    <definedName name="B16476_10_2">'[2]QCEQPT-owned'!#REF!</definedName>
    <definedName name="B16476_10_2_1">'[2]QCEQPT-owned'!#REF!</definedName>
    <definedName name="B16476_10_3">'[2]QCEQPT-owned'!#REF!</definedName>
    <definedName name="B16476_12_1">'[2]QCEQPT-owned'!#REF!</definedName>
    <definedName name="B16476_2">'[2]QCEQPT-owned'!#REF!</definedName>
    <definedName name="B16476_2_1">'[2]QCEQPT-owned'!#REF!</definedName>
    <definedName name="B16476_2_1_1">'[2]QCEQPT-owned'!#REF!</definedName>
    <definedName name="B16476_2_1_1_1">'[2]QCEQPT-owned'!#REF!</definedName>
    <definedName name="B16476_2_13">'[2]QCEQPT-owned'!#REF!</definedName>
    <definedName name="B16476_2_2">'[2]QCEQPT-owned'!#REF!</definedName>
    <definedName name="B16476_2_2_1">'[2]QCEQPT-owned'!#REF!</definedName>
    <definedName name="B16476_2_2_1_1">'[2]QCEQPT-owned'!#REF!</definedName>
    <definedName name="B16476_2_3">'[2]QCEQPT-owned'!#REF!</definedName>
    <definedName name="B16476_3">'[2]QCEQPT-owned'!#REF!</definedName>
    <definedName name="B16476_3_1">'[2]QCEQPT-owned'!#REF!</definedName>
    <definedName name="B16476_3_1_1">'[2]QCEQPT-owned'!#REF!</definedName>
    <definedName name="B16476_3_1_1_1">'[2]QCEQPT-owned'!#REF!</definedName>
    <definedName name="B16476_3_2">'[2]QCEQPT-owned'!#REF!</definedName>
    <definedName name="B16476_3_2_1">'[2]QCEQPT-owned'!#REF!</definedName>
    <definedName name="B16476_3_2_1_1">'[2]QCEQPT-owned'!#REF!</definedName>
    <definedName name="B16476_3_3">'[2]QCEQPT-owned'!#REF!</definedName>
    <definedName name="B16476_4">'[2]QCEQPT-owned'!#REF!</definedName>
    <definedName name="B16476_4_1">'[2]QCEQPT-owned'!#REF!</definedName>
    <definedName name="B16476_4_1_1">'[2]QCEQPT-owned'!#REF!</definedName>
    <definedName name="B16476_4_1_1_1">'[2]QCEQPT-owned'!#REF!</definedName>
    <definedName name="B16476_4_1_13">'[2]QCEQPT-owned'!#REF!</definedName>
    <definedName name="B16476_4_2">'[2]QCEQPT-owned'!#REF!</definedName>
    <definedName name="B16476_4_2_1">'[2]QCEQPT-owned'!#REF!</definedName>
    <definedName name="B16476_4_3">'[2]QCEQPT-owned'!#REF!</definedName>
    <definedName name="B16476_5">'[2]QCEQPT-owned'!#REF!</definedName>
    <definedName name="B16476_5_1">'[2]QCEQPT-owned'!#REF!</definedName>
    <definedName name="B16476_5_1_1">'[2]QCEQPT-owned'!#REF!</definedName>
    <definedName name="B16476_5_1_1_1">'[2]QCEQPT-owned'!#REF!</definedName>
    <definedName name="B16476_5_2">'[2]QCEQPT-owned'!#REF!</definedName>
    <definedName name="B16476_5_2_1">'[2]QCEQPT-owned'!#REF!</definedName>
    <definedName name="B16476_5_3">'[2]QCEQPT-owned'!#REF!</definedName>
    <definedName name="B16476_6">'[2]QCEQPT-owned'!#REF!</definedName>
    <definedName name="B16476_6_1">'[2]QCEQPT-owned'!#REF!</definedName>
    <definedName name="B16476_6_1_1">'[2]QCEQPT-owned'!#REF!</definedName>
    <definedName name="B16476_6_1_1_1">'[2]QCEQPT-owned'!#REF!</definedName>
    <definedName name="B16476_6_2">'[2]QCEQPT-owned'!#REF!</definedName>
    <definedName name="B16476_6_2_1">'[2]QCEQPT-owned'!#REF!</definedName>
    <definedName name="B16476_6_3">'[2]QCEQPT-owned'!#REF!</definedName>
    <definedName name="B16476_7">'[2]QCEQPT-owned'!#REF!</definedName>
    <definedName name="B16476_7_1">'[2]QCEQPT-owned'!#REF!</definedName>
    <definedName name="B16476_7_1_1">'[2]QCEQPT-owned'!#REF!</definedName>
    <definedName name="B16476_7_1_1_1">'[2]QCEQPT-owned'!#REF!</definedName>
    <definedName name="B16476_7_2">'[2]QCEQPT-owned'!#REF!</definedName>
    <definedName name="B16476_7_2_1">'[2]QCEQPT-owned'!#REF!</definedName>
    <definedName name="B16476_7_3">'[2]QCEQPT-owned'!#REF!</definedName>
    <definedName name="B16476_8">'[2]QCEQPT-owned'!#REF!</definedName>
    <definedName name="B16476_8_1">'[2]QCEQPT-owned'!#REF!</definedName>
    <definedName name="B16476_8_1_1">'[2]QCEQPT-owned'!#REF!</definedName>
    <definedName name="B16476_8_1_1_1">'[2]QCEQPT-owned'!#REF!</definedName>
    <definedName name="B16476_8_2">'[2]QCEQPT-owned'!#REF!</definedName>
    <definedName name="B16476_8_2_1">'[2]QCEQPT-owned'!#REF!</definedName>
    <definedName name="B16476_8_3">'[2]QCEQPT-owned'!#REF!</definedName>
    <definedName name="B16476_9">'[2]QCEQPT-owned'!#REF!</definedName>
    <definedName name="B16476_9_1">'[2]QCEQPT-owned'!#REF!</definedName>
    <definedName name="B16476_9_1_1">'[2]QCEQPT-owned'!#REF!</definedName>
    <definedName name="B16476_9_1_1_1">'[2]QCEQPT-owned'!#REF!</definedName>
    <definedName name="B16476_9_2">'[2]QCEQPT-owned'!#REF!</definedName>
    <definedName name="B16476_9_2_1">'[2]QCEQPT-owned'!#REF!</definedName>
    <definedName name="B16476_9_3">'[2]QCEQPT-owned'!#REF!</definedName>
    <definedName name="BADCC">[6]JACKWELL!#REF!</definedName>
    <definedName name="BANK">#REF!</definedName>
    <definedName name="beam3">[8]CONNECT!$N$86,[8]CONNECT!$N$100</definedName>
    <definedName name="BidClass">"$#REF!.$A$15"</definedName>
    <definedName name="BidClass_Text">"$#REF!.$B$15"</definedName>
    <definedName name="BillingFreq">"$#REF!.$G$34"</definedName>
    <definedName name="BillingTiming">"$#REF!.$G$35"</definedName>
    <definedName name="BOQ">'[9]boq actual'!$A$30:$H$240</definedName>
    <definedName name="BOQ_1">'[10]boq actual'!$A$30:$H$240</definedName>
    <definedName name="BOQ_2">'[3]boq actual'!$A$30:$H$240</definedName>
    <definedName name="BOQ_3">'[3]boq actual'!$A$30:$H$240</definedName>
    <definedName name="BOQ_4">'[11]boq actual'!$A$30:$H$240</definedName>
    <definedName name="brace12">[1]Sheet1!$AT$30</definedName>
    <definedName name="brace15">[1]Sheet1!$AW$30</definedName>
    <definedName name="brace18">[1]Sheet1!$AZ$30</definedName>
    <definedName name="brace21">[1]Sheet1!$BC$30</definedName>
    <definedName name="brace24">[1]Sheet1!$BF$30</definedName>
    <definedName name="brace27">[1]Sheet1!$BI$30</definedName>
    <definedName name="brace3">[1]Sheet1!$AK$30</definedName>
    <definedName name="brace6">[1]Sheet1!$AN$30</definedName>
    <definedName name="brace9">[1]Sheet1!$AQ$30</definedName>
    <definedName name="BuiltIn_Print_Area___0">#REF!</definedName>
    <definedName name="BusType">"$#REF!.$A$11"</definedName>
    <definedName name="BusType_Text">"$#REF!.$B$11"</definedName>
    <definedName name="cab21.5tp">"$#REF!.$B$22"</definedName>
    <definedName name="cab21_5tp">"$#REF!.$B$22"</definedName>
    <definedName name="cab21s">"$#REF!.$B$#REF!"</definedName>
    <definedName name="cab21us">"$#REF!.$B$17"</definedName>
    <definedName name="cab31s">"$#REF!.$B$20"</definedName>
    <definedName name="cab31us">"$#REF!.$B$18"</definedName>
    <definedName name="cab41s">"$#REF!.$B$21"</definedName>
    <definedName name="cab41us">"$#REF!.$B$19"</definedName>
    <definedName name="cabf">"$#REF!.$J$#REF!"</definedName>
    <definedName name="CABLE">"$#REF!.$A$206:$G$221"</definedName>
    <definedName name="CALf">"$#REF!.$B$8"</definedName>
    <definedName name="cdd">#REF!</definedName>
    <definedName name="cdx">[12]Labour!$D$3</definedName>
    <definedName name="ch">'[13]Plant &amp;  Machinery'!$G$51</definedName>
    <definedName name="ChangeBy">"$#REF!.$A$28"</definedName>
    <definedName name="ChangeDate">"$#REF!.$A$26"</definedName>
    <definedName name="City">#REF!</definedName>
    <definedName name="Code" hidden="1">#REF!</definedName>
    <definedName name="Company">#REF!</definedName>
    <definedName name="CompDate">"$#REF!.$D$9"</definedName>
    <definedName name="conf">"$#REF!.$J$#REF!"</definedName>
    <definedName name="ContAmt">"$#REF!.$C$22"</definedName>
    <definedName name="Contigensi">#REF!</definedName>
    <definedName name="ContWithAcct">"$#REF!.$A$#REF!"</definedName>
    <definedName name="ContWithName">"$#REF!.$A$#REF!"</definedName>
    <definedName name="ContWithPrio">"$#REF!.$A$#REF!"</definedName>
    <definedName name="ContWithPrio_Text">"$#REF!.$B$#REF!"</definedName>
    <definedName name="CONum">"$#REF!.$D$#REF!"</definedName>
    <definedName name="CorpClient">"$#REF!.$A$19"</definedName>
    <definedName name="CorpClient_Text">"$#REF!.$B$19"</definedName>
    <definedName name="Country">#REF!</definedName>
    <definedName name="CURR">"$#REF!.$A$2:$I$8"</definedName>
    <definedName name="CurrencyRate">"$#REF!.$H$37"</definedName>
    <definedName name="cw">[14]Labour!$D$5</definedName>
    <definedName name="data1" hidden="1">#REF!</definedName>
    <definedName name="data2" hidden="1">#REF!</definedName>
    <definedName name="data3" hidden="1">#REF!</definedName>
    <definedName name="dddd">[15]Labour!$D$4</definedName>
    <definedName name="DEF">#REF!</definedName>
    <definedName name="dfggdg">'[16]FS-BOREWELL'!#REF!</definedName>
    <definedName name="dgdhhhhhesr">'[16]FS-KKC-EST'!#REF!</definedName>
    <definedName name="Discount" hidden="1">#REF!</definedName>
    <definedName name="display_area_2" hidden="1">#REF!</definedName>
    <definedName name="Email">#REF!</definedName>
    <definedName name="EngAddress">"$#REF!.$H$15"</definedName>
    <definedName name="EngCity">"$#REF!.$H$17"</definedName>
    <definedName name="EngName">"$#REF!.$H$13"</definedName>
    <definedName name="EngPostal">"$#REF!.$L$17"</definedName>
    <definedName name="EngPrio">"$#REF!.$H$19"</definedName>
    <definedName name="EngPrio_Text">"$#REF!.$I$19"</definedName>
    <definedName name="EngState">"$#REF!.$K$17"</definedName>
    <definedName name="es">[17]Material!$D$51</definedName>
    <definedName name="EstCost">"$#REF!.$C$24"</definedName>
    <definedName name="eu">"$#REF!.$B$12"</definedName>
    <definedName name="Excel_BuiltIn__FilterDatabase">#REF!</definedName>
    <definedName name="Excel_BuiltIn__FilterDatabase_1">#REF!</definedName>
    <definedName name="Excel_BuiltIn__FilterDatabase_2">#REF!</definedName>
    <definedName name="Excel_BuiltIn__FilterDatabase_3">#REF!</definedName>
    <definedName name="Excel_BuiltIn_Print_Area">#REF!</definedName>
    <definedName name="Excel_BuiltIn_Print_Area_1_1">#REF!</definedName>
    <definedName name="Excel_BuiltIn_Print_Area_1_1_1">NA()</definedName>
    <definedName name="Excel_BuiltIn_Print_Area_10">'[18]END-END'!#REF!</definedName>
    <definedName name="Excel_BuiltIn_Print_Area_11">#N/A</definedName>
    <definedName name="Excel_BuiltIn_Print_Area_12">'[18]FS-BBC-EST'!#REF!</definedName>
    <definedName name="Excel_BuiltIn_Print_Area_13">'[18]FS-BB-SC-EST'!#REF!</definedName>
    <definedName name="Excel_BuiltIn_Print_Area_14">#REF!</definedName>
    <definedName name="Excel_BuiltIn_Print_Area_16">'[18]FS-HIGH JUMP'!#REF!</definedName>
    <definedName name="Excel_BuiltIn_Print_Area_17">'[18]FS-KC-EST'!#REF!</definedName>
    <definedName name="Excel_BuiltIn_Print_Area_17_1">#REF!</definedName>
    <definedName name="Excel_BuiltIn_Print_Area_18">'[18]FS-KKC-EST'!#REF!</definedName>
    <definedName name="Excel_BuiltIn_Print_Area_19">'[19]FS-BB-SC-EST'!#REF!</definedName>
    <definedName name="Excel_BuiltIn_Print_Area_19_1">'[18]FS-LONG JUMP'!#REF!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2">#REF!</definedName>
    <definedName name="Excel_BuiltIn_Print_Area_2_1_1_3">#REF!</definedName>
    <definedName name="Excel_BuiltIn_Print_Area_2_1_1_4">#REF!</definedName>
    <definedName name="Excel_BuiltIn_Print_Area_2_1_2">#REF!</definedName>
    <definedName name="Excel_BuiltIn_Print_Area_2_1_3">#REF!</definedName>
    <definedName name="Excel_BuiltIn_Print_Area_2_1_4">#REF!</definedName>
    <definedName name="Excel_BuiltIn_Print_Area_2_2">#REF!</definedName>
    <definedName name="Excel_BuiltIn_Print_Area_2_3">#REF!</definedName>
    <definedName name="Excel_BuiltIn_Print_Area_2_4">#REF!</definedName>
    <definedName name="Excel_BuiltIn_Print_Area_20">'[19]FS-BOREWELL'!#REF!</definedName>
    <definedName name="Excel_BuiltIn_Print_Area_20_1">'[20]FS-BOREWELL'!#REF!</definedName>
    <definedName name="Excel_BuiltIn_Print_Area_22">'[18]FS-SPORTS'!#REF!</definedName>
    <definedName name="Excel_BuiltIn_Print_Area_23">'[19]FS-HIGH JUMP'!#REF!</definedName>
    <definedName name="Excel_BuiltIn_Print_Area_23_1">#REF!</definedName>
    <definedName name="Excel_BuiltIn_Print_Area_24">#REF!</definedName>
    <definedName name="Excel_BuiltIn_Print_Area_24_1">'[18]FS-VBC-EST'!#REF!</definedName>
    <definedName name="Excel_BuiltIn_Print_Area_25">#REF!</definedName>
    <definedName name="Excel_BuiltIn_Print_Area_27">'[19]FS-KC-EST'!#REF!</definedName>
    <definedName name="Excel_BuiltIn_Print_Area_27_1">'[20]FS-KC-EST'!#REF!</definedName>
    <definedName name="Excel_BuiltIn_Print_Area_28">'[19]FS-KKC-EST'!#REF!</definedName>
    <definedName name="Excel_BuiltIn_Print_Area_28_1">'[20]FS-KKC-EST'!#REF!</definedName>
    <definedName name="Excel_BuiltIn_Print_Area_29">'[19]FS-LONG JUMP'!#REF!</definedName>
    <definedName name="Excel_BuiltIn_Print_Area_29_1">'[20]FS-LONG JUMP'!#REF!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2">#REF!</definedName>
    <definedName name="Excel_BuiltIn_Print_Area_3_1_1_1_3">#REF!</definedName>
    <definedName name="Excel_BuiltIn_Print_Area_3_1_1_1_4">#REF!</definedName>
    <definedName name="Excel_BuiltIn_Print_Area_3_1_1_2">#REF!</definedName>
    <definedName name="Excel_BuiltIn_Print_Area_3_1_1_3">#REF!</definedName>
    <definedName name="Excel_BuiltIn_Print_Area_3_1_1_4">#REF!</definedName>
    <definedName name="Excel_BuiltIn_Print_Area_3_1_2">#REF!</definedName>
    <definedName name="Excel_BuiltIn_Print_Area_3_1_3">#REF!</definedName>
    <definedName name="Excel_BuiltIn_Print_Area_3_1_4">#REF!</definedName>
    <definedName name="Excel_BuiltIn_Print_Area_34">'[19]FS-SPORTS'!#REF!</definedName>
    <definedName name="Excel_BuiltIn_Print_Area_34_1">'[20]FS-SPORTS'!#REF!</definedName>
    <definedName name="Excel_BuiltIn_Print_Area_37">'[19]FS-VBC-EST'!#REF!</definedName>
    <definedName name="Excel_BuiltIn_Print_Area_37_1">'[20]FS-VBC-EST'!#REF!</definedName>
    <definedName name="Excel_BuiltIn_Print_Area_38">'[19]FS-VBC-EST'!#REF!</definedName>
    <definedName name="Excel_BuiltIn_Print_Area_39">'[19]KHO-KHO PLAY GROUND '!#REF!</definedName>
    <definedName name="Excel_BuiltIn_Print_Area_39_1">'[20]KHO-KHO PLAY GROUND '!#REF!</definedName>
    <definedName name="Excel_BuiltIn_Print_Area_4">"$#REF!.$A$1:$Y$116"</definedName>
    <definedName name="Excel_BuiltIn_Print_Area_4_1">"$#REF!.$A$1:$Y$116"</definedName>
    <definedName name="Excel_BuiltIn_Print_Area_40">'[19]KHO-KHO PLAY GROUND '!#REF!</definedName>
    <definedName name="Excel_BuiltIn_Print_Area_5">#REF!</definedName>
    <definedName name="Excel_BuiltIn_Print_Area_5_1">#REF!</definedName>
    <definedName name="Excel_BuiltIn_Print_Area_6">#REF!</definedName>
    <definedName name="Excel_BuiltIn_Print_Area_7">#REF!</definedName>
    <definedName name="Excel_BuiltIn_Print_Area_8">#REF!</definedName>
    <definedName name="Excel_BuiltIn_Print_Titles">#REF!</definedName>
    <definedName name="Excel_BuiltIn_Print_Titles_1">NA()</definedName>
    <definedName name="Excel_BuiltIn_Print_Titles_1_1">NA()</definedName>
    <definedName name="Excel_BuiltIn_Print_Titles_1_1_24">#REF!</definedName>
    <definedName name="Excel_BuiltIn_Print_Titles_10">#REF!</definedName>
    <definedName name="Excel_BuiltIn_Print_Titles_13">#N/A</definedName>
    <definedName name="Excel_BuiltIn_Print_Titles_14">'[19]BALL BADMINTON SHUTTLE COCK'!#REF!</definedName>
    <definedName name="Excel_BuiltIn_Print_Titles_14_1">'[20]BALL BADMINTON SHUTTLE COCK'!#REF!</definedName>
    <definedName name="Excel_BuiltIn_Print_Titles_15">'[19]BASKET BALL COURT '!#REF!</definedName>
    <definedName name="Excel_BuiltIn_Print_Titles_15_1">'[20]BASKET BALL COURT '!#REF!</definedName>
    <definedName name="Excel_BuiltIn_Print_Titles_16">'[19]BBC ABSTRACT'!#REF!</definedName>
    <definedName name="Excel_BuiltIn_Print_Titles_16_1">'[20]BBC ABSTRACT'!#REF!</definedName>
    <definedName name="Excel_BuiltIn_Print_Titles_17">'[19]BB-SC ABSTRACT'!#REF!</definedName>
    <definedName name="Excel_BuiltIn_Print_Titles_17_1">'[20]BB-SC ABSTRACT'!#REF!</definedName>
    <definedName name="Excel_BuiltIn_Print_Titles_18">'[19]BOREWELL RECHARGE'!#REF!</definedName>
    <definedName name="Excel_BuiltIn_Print_Titles_18_1">'[20]BOREWELL RECHARGE'!#REF!</definedName>
    <definedName name="Excel_BuiltIn_Print_Titles_19">'[19]BOREWELL RECHARGEABSTRACT'!#REF!</definedName>
    <definedName name="Excel_BuiltIn_Print_Titles_19_1">'[20]BOREWELL RECHARGEABSTRACT'!#REF!</definedName>
    <definedName name="Excel_BuiltIn_Print_Titles_2">#REF!</definedName>
    <definedName name="Excel_BuiltIn_Print_Titles_2_1">#REF!</definedName>
    <definedName name="Excel_BuiltIn_Print_Titles_2_2">#REF!</definedName>
    <definedName name="Excel_BuiltIn_Print_Titles_2_3">#REF!</definedName>
    <definedName name="Excel_BuiltIn_Print_Titles_2_4">#REF!</definedName>
    <definedName name="Excel_BuiltIn_Print_Titles_24">#REF!</definedName>
    <definedName name="Excel_BuiltIn_Print_Titles_25">#REF!</definedName>
    <definedName name="Excel_BuiltIn_Print_Titles_28">'[19]KABADDI COURT'!#REF!</definedName>
    <definedName name="Excel_BuiltIn_Print_Titles_28_1">'[20]KABADDI COURT'!#REF!</definedName>
    <definedName name="Excel_BuiltIn_Print_Titles_29">'[19]KC ABSTRACT'!#REF!</definedName>
    <definedName name="Excel_BuiltIn_Print_Titles_29_1">'[20]KC ABSTRACT'!#REF!</definedName>
    <definedName name="Excel_BuiltIn_Print_Titles_3">#REF!</definedName>
    <definedName name="Excel_BuiltIn_Print_Titles_3_1">#REF!</definedName>
    <definedName name="Excel_BuiltIn_Print_Titles_30">'[19]KHO-KHO ABSTRACT'!#REF!</definedName>
    <definedName name="Excel_BuiltIn_Print_Titles_30_1">'[20]KHO-KHO ABSTRACT'!#REF!</definedName>
    <definedName name="Excel_BuiltIn_Print_Titles_31">'[19]KHO-KHO PLAY GROUND '!#REF!</definedName>
    <definedName name="Excel_BuiltIn_Print_Titles_31_1">'[20]KHO-KHO PLAY GROUND '!#REF!</definedName>
    <definedName name="Excel_BuiltIn_Print_Titles_4">#REF!</definedName>
    <definedName name="Excel_BuiltIn_Print_Titles_4_1">#REF!</definedName>
    <definedName name="Excel_BuiltIn_Print_Titles_42">'[19]LONG JUMP GROUND '!#REF!</definedName>
    <definedName name="Excel_BuiltIn_Print_Titles_42_1">'[20]LONG JUMP GROUND '!#REF!</definedName>
    <definedName name="Excel_BuiltIn_Print_Titles_5">#REF!</definedName>
    <definedName name="Excel_BuiltIn_Print_Titles_6">#REF!</definedName>
    <definedName name="Excel_BuiltIn_Print_Titles_69">'[19]VBC ABSTRACT'!#REF!</definedName>
    <definedName name="Excel_BuiltIn_Print_Titles_69_1">'[20]VBC ABSTRACT'!#REF!</definedName>
    <definedName name="Excel_BuiltIn_Print_Titles_7">#REF!</definedName>
    <definedName name="Excel_BuiltIn_Print_Titles_7_1">#REF!</definedName>
    <definedName name="Excel_BuiltIn_Print_Titles_70">'[19]VOLLEY BALL COURT'!#REF!</definedName>
    <definedName name="Excel_BuiltIn_Print_Titles_70_1">'[20]VOLLEY BALL COURT'!#REF!</definedName>
    <definedName name="Excel_BuiltIn_Print_Titles_8">#REF!</definedName>
    <definedName name="Excel_BuiltIn_Print_Titles_8_1">#REF!</definedName>
    <definedName name="Fax">#REF!</definedName>
    <definedName name="FCode" hidden="1">#REF!</definedName>
    <definedName name="FiscalIDNum">"$#REF!.$D$#REF!"</definedName>
    <definedName name="FormTitle">"$#REF!.$A$3"</definedName>
    <definedName name="GMAmount">"$#REF!.$C$26"</definedName>
    <definedName name="GMPercent">"$#REF!.$C$28"</definedName>
    <definedName name="Headings">#REF!</definedName>
    <definedName name="hfhh">'[21]FS-BB-SC-EST'!#REF!</definedName>
    <definedName name="hhfjjjkh">'[16]FS-VBC-EST'!#REF!</definedName>
    <definedName name="HiddenRows" hidden="1">#REF!</definedName>
    <definedName name="hjhj">'[19]FS-KC-EST'!#REF!</definedName>
    <definedName name="HT">[6]JACKWELL!$V$13:$V$45</definedName>
    <definedName name="indf">"$#REF!.$J$5"</definedName>
    <definedName name="InstBillingMethod">"$#REF!.$G$37"</definedName>
    <definedName name="instf">"$#REF!.$J$6"</definedName>
    <definedName name="jh">'[5]data validation 1'!#REF!</definedName>
    <definedName name="KnownX">#REF!</definedName>
    <definedName name="KnownY">#REF!</definedName>
    <definedName name="L_Bhisti">[17]Labour!$D$3</definedName>
    <definedName name="L_BitumenSprayer">[17]Labour!$D$4</definedName>
    <definedName name="L_Blacksmith">[22]Labour!$D$5</definedName>
    <definedName name="L_Blaster">[23]Labour!$D$6</definedName>
    <definedName name="L_Driller">[23]Labour!$D$11</definedName>
    <definedName name="L_Mason_1stClass">[17]Labour!$D$14</definedName>
    <definedName name="L_Mason_2ndClass">[22]Labour!$D$15</definedName>
    <definedName name="L_Mate">[24]Labour!$D$16</definedName>
    <definedName name="L_Mazdoor">[24]Labour!$D$17</definedName>
    <definedName name="L_Mazdoor_Semi">[17]Labour!$D$18</definedName>
    <definedName name="L_Mazdoor_Skilled">[24]Labour!$D$19</definedName>
    <definedName name="L_Surveyor">[22]Labour!$D$22</definedName>
    <definedName name="LBLA">[14]Labour!$D$6</definedName>
    <definedName name="M_Aggregate_10">[17]Material!$D$17</definedName>
    <definedName name="M_Aggregate_20">[17]Material!$D$18</definedName>
    <definedName name="M_Aggregate_375mmMaximum_224_56mm">[22]Material!$D$4</definedName>
    <definedName name="M_Aggregate_40">[23]Material!$D$19</definedName>
    <definedName name="M_BindingWire">[23]Material!$D$38</definedName>
    <definedName name="M_Bitumen_CRM">[17]Material!$D$39</definedName>
    <definedName name="M_Bitumen_NRM">[17]Material!$D$40</definedName>
    <definedName name="M_Bitumen_PM">[17]Material!$D$41</definedName>
    <definedName name="M_Bitumen_S65">[17]Material!$D$42</definedName>
    <definedName name="M_Bitumen_S90">[17]Material!$D$43</definedName>
    <definedName name="M_BitumenEmulsion_SS1">[22]Material!$D$45</definedName>
    <definedName name="M_BitumenSealant">[22]Material!$D$46</definedName>
    <definedName name="M_Blasted_Rubble">[23]Material!$D$47</definedName>
    <definedName name="M_BlastingMaterial">[23]Material!$D$48</definedName>
    <definedName name="M_BondStone_400_150_150mm">[23]Material!$D$49</definedName>
    <definedName name="M_Brick_1stClass">[23]Material!$D$50</definedName>
    <definedName name="M_Cement">[17]Material!$D$51</definedName>
    <definedName name="M_CrushedSand_OR_Grit">[17]Material!$D$61</definedName>
    <definedName name="M_CrushedStoneChipping_132">[25]Material!$D$64</definedName>
    <definedName name="M_CrushedStoneChipping_67mm_100Passing_112mm">[17]Material!$D$65</definedName>
    <definedName name="M_CrushedStoneChipping_67mm_100Passing_95mm">[17]Material!$D$66</definedName>
    <definedName name="M_CuringCompound">[22]Material!$D$69</definedName>
    <definedName name="M_DebondingStrips">[22]Material!$D$70</definedName>
    <definedName name="M_ElectricDetonator">[23]Material!$D$74</definedName>
    <definedName name="M_GranularMaterial">[22]Material!$D$88</definedName>
    <definedName name="M_InterlockingBlocks_60mm">[22]Material!$D$91</definedName>
    <definedName name="M_InterlockingBlocks_80mm">[22]Material!$D$92</definedName>
    <definedName name="M_JointFillerBoard">[22]Material!$D$93</definedName>
    <definedName name="M_JuteRope_12mm">[22]Material!$D$95</definedName>
    <definedName name="M_Lime">[23]Material!$D$97</definedName>
    <definedName name="M_Plasticizer">[22]Material!$D$109</definedName>
    <definedName name="M_PolytheneSheet_125">[22]Material!$D$110</definedName>
    <definedName name="M_PolytheneSheething">[22]Material!$D$111</definedName>
    <definedName name="M_RCCPipeNP3_1000mm">[23]Material!$D$114</definedName>
    <definedName name="M_RCCPipeNP3_1200mm">[23]Material!$D$113</definedName>
    <definedName name="M_RCCPipeNP3_500mm">[23]Material!$D$117</definedName>
    <definedName name="M_RCCPipeNP3_750mm">[23]Material!$D$115</definedName>
    <definedName name="M_RCCPipeNP4_1000mm">[23]Material!$D$119</definedName>
    <definedName name="M_RCCPipeNP4_1200mm">[23]Material!$D$118</definedName>
    <definedName name="M_RCCPipeNP4_500mm">[23]Material!$D$122</definedName>
    <definedName name="M_RCCPipeNP4_750mm">[23]Material!$D$120</definedName>
    <definedName name="M_Sand_Coarse">[17]Material!$D$125</definedName>
    <definedName name="M_Sand_Fine">[23]Material!$D$126</definedName>
    <definedName name="M_SteelReinforcement_HYSDBars">[23]Material!$D$129</definedName>
    <definedName name="M_SteelReinforcement_MSRoundBars">[22]Material!$D$130</definedName>
    <definedName name="M_SteelReinforcement_TMTBars">[23]Material!$D$131</definedName>
    <definedName name="M_StoneForCoarseRubbleMasonry_1stSort">[23]Material!$D$136</definedName>
    <definedName name="M_StoneForCoarseRubbleMasonry_2ndSort">[26]Material!$D$137</definedName>
    <definedName name="M_StoneForRandomRubbleMasonry">[23]Material!$D$138</definedName>
    <definedName name="M_StoneSpalls">[26]Material!$D$144</definedName>
    <definedName name="M_Water">[24]Material!$D$146</definedName>
    <definedName name="M_WellGradedMateralForSubbase_GradeI_236mm_below">[27]Material!$D$154</definedName>
    <definedName name="M_WellGradedMateralForSubbase_GradeI_53_95mm">[27]Material!$D$155</definedName>
    <definedName name="M_WellGradedMateralForSubbase_GradeI_95_236mm">[27]Material!$D$156</definedName>
    <definedName name="manohar">[28]Labour!$D$11</definedName>
    <definedName name="MARGIN">[6]JACKWELL!$U$13:$U$45</definedName>
    <definedName name="MarketType">"$#REF!.$A$13"</definedName>
    <definedName name="MarketType_Text">"$#REF!.$B$13"</definedName>
    <definedName name="MEASUREMENT">#REF!</definedName>
    <definedName name="MEASUREMENTS">[6]JACKWELL!$I$13</definedName>
    <definedName name="Name">#REF!</definedName>
    <definedName name="new">[28]Material!$D$19</definedName>
    <definedName name="OrderTable" hidden="1">#REF!</definedName>
    <definedName name="OwnAcctNum">"$#REF!.$A$24"</definedName>
    <definedName name="PBL">[14]Labour!$D$5</definedName>
    <definedName name="Phone">#REF!</definedName>
    <definedName name="PM_AirCompressor_210cfm">'[22]Plant &amp;  Machinery'!$G$4</definedName>
    <definedName name="PM_BatchTypeHMP_30_40">'[17]Plant &amp;  Machinery'!$G$6</definedName>
    <definedName name="PM_BitumenBoilerOilFired_1000">'[17]Plant &amp;  Machinery'!$G$9</definedName>
    <definedName name="PM_BitumenBoilerOilFired_200">'[17]Plant &amp;  Machinery'!$G$8</definedName>
    <definedName name="PM_BitumenEmulsionPressureDistributor">'[17]Plant &amp;  Machinery'!$G$10</definedName>
    <definedName name="PM_ConcreteMixer">'[17]Plant &amp;  Machinery'!$G$11</definedName>
    <definedName name="PM_ElectricGeneratorSet_125">'[17]Plant &amp;  Machinery'!$G$15</definedName>
    <definedName name="PM_FrontEndLoader_1cum">'[17]Plant &amp;  Machinery'!$G$17</definedName>
    <definedName name="PM_HydraulicExcavator_09cum">'[25]Plant &amp;  Machinery'!$G$20</definedName>
    <definedName name="PM_HydraulicSelfPropelledChipSpreader">'[17]Plant &amp;  Machinery'!$G$21</definedName>
    <definedName name="PM_JointCuttingMachine">'[22]Plant &amp;  Machinery'!$G$23</definedName>
    <definedName name="PM_Mixall_6_10t">'[17]Plant &amp;  Machinery'!$G$24</definedName>
    <definedName name="PM_MotorGrader">'[24]Plant &amp;  Machinery'!$G$25</definedName>
    <definedName name="PM_NeedleVibrator">'[22]Plant &amp;  Machinery'!$G$27</definedName>
    <definedName name="PM_PaverFinisher">'[17]Plant &amp;  Machinery'!$G$28</definedName>
    <definedName name="PM_PlateVibrator">'[22]Plant &amp;  Machinery'!$G$30</definedName>
    <definedName name="PM_ScreedVibrator">'[22]Plant &amp;  Machinery'!$G$31</definedName>
    <definedName name="PM_ThreeWheeled_80_100kN_StaticRoller">'[24]Plant &amp;  Machinery'!$G$34</definedName>
    <definedName name="PM_Tipper_55">'[17]Plant &amp;  Machinery'!$G$45</definedName>
    <definedName name="PM_Tractor_Rotavator">'[24]Plant &amp;  Machinery'!$G$49</definedName>
    <definedName name="PM_VibratoryRoller_80_100kN">'[22]Plant &amp;  Machinery'!$G$51</definedName>
    <definedName name="PM_WaterTanker_6kl">'[24]Plant &amp;  Machinery'!$G$53</definedName>
    <definedName name="po">"$#REF!.$B$13"</definedName>
    <definedName name="ppp">[14]Labour!$D$3</definedName>
    <definedName name="PrimeAddress">"$#REF!.$H$24"</definedName>
    <definedName name="PrimeCity">"$#REF!.$H$26"</definedName>
    <definedName name="PrimeName">"$#REF!.$H$22"</definedName>
    <definedName name="PrimePostal">"$#REF!.$L$26"</definedName>
    <definedName name="PrimePrio">"$#REF!.$H$28"</definedName>
    <definedName name="PrimePrio_Text">"$#REF!.$I$28"</definedName>
    <definedName name="PrimeState">"$#REF!.$K$26"</definedName>
    <definedName name="_xlnm.Print_Area" localSheetId="0">'LT ELEC_ALLIED WORKS'!$A$1:$F$716</definedName>
    <definedName name="PRINT_AREA_MI">"$#REF!.$A$1:$Y$116"</definedName>
    <definedName name="_xlnm.Print_Titles" localSheetId="0">'LT ELEC_ALLIED WORKS'!$1:$5</definedName>
    <definedName name="PROD">"$#REF!.$A$11:$I$31"</definedName>
    <definedName name="ProdCode1">"$#REF!.$H$#REF!"</definedName>
    <definedName name="ProdCode1_Text">"$#REF!.$I$#REF!"</definedName>
    <definedName name="ProdCode2">"$#REF!.$H$#REF!"</definedName>
    <definedName name="ProdCode2_Text">"$#REF!.$I$#REF!"</definedName>
    <definedName name="ProdCode3">"$#REF!.$H$#REF!"</definedName>
    <definedName name="ProdCode3_Text">"$#REF!.$I$#REF!"</definedName>
    <definedName name="ProdCode4">"$#REF!.$H$#REF!"</definedName>
    <definedName name="ProdCode4_Text">"$#REF!.$I$#REF!"</definedName>
    <definedName name="ProdCode5">"$#REF!.$H$#REF!"</definedName>
    <definedName name="ProdCode5_Text">"$#REF!.$I$#REF!"</definedName>
    <definedName name="ProdForm" hidden="1">#REF!</definedName>
    <definedName name="ProdPct1">"$#REF!.$M$#REF!"</definedName>
    <definedName name="ProdPct2">"$#REF!.$M$#REF!"</definedName>
    <definedName name="ProdPct3">"$#REF!.$M$#REF!"</definedName>
    <definedName name="ProdPct4">"$#REF!.$M$#REF!"</definedName>
    <definedName name="ProdPct5">"$#REF!.$M$#REF!"</definedName>
    <definedName name="Product" hidden="1">#REF!</definedName>
    <definedName name="ProjAddress1">"$#REF!.$H$3"</definedName>
    <definedName name="ProjAddress2">"$#REF!.$H$5"</definedName>
    <definedName name="ProjCity">"$#REF!.$H$7"</definedName>
    <definedName name="ProjCountry">"$#REF!.$H$9"</definedName>
    <definedName name="ProjCounty">"$#REF!.$H$#REF!"</definedName>
    <definedName name="ProjName">"$#REF!.$A$7"</definedName>
    <definedName name="ProjNum">"$#REF!.$A$#REF!"</definedName>
    <definedName name="ProjPostal">"$#REF!.$L$7"</definedName>
    <definedName name="ProjState">"$#REF!.$K$7"</definedName>
    <definedName name="PSABillingMethod">"$#REF!.$G$36"</definedName>
    <definedName name="R_mate">[26]Labour!$D$16</definedName>
    <definedName name="RATE_ANALYSIS">[6]JACKWELL!$AR$14:$AX$297</definedName>
    <definedName name="RCArea" hidden="1">#REF!</definedName>
    <definedName name="RCCABSTRACT">#REF!</definedName>
    <definedName name="RCCMEASUREMENT">#REF!</definedName>
    <definedName name="s">#REF!</definedName>
    <definedName name="SalesMgr">"$#REF!.$A$20"</definedName>
    <definedName name="saud">"$#REF!.$B$2"</definedName>
    <definedName name="sauf">"$#REF!.$J$2"</definedName>
    <definedName name="sauif">"$#REF!.$J$2"</definedName>
    <definedName name="sdadQW">'[29]Plant &amp;  Machinery'!$G$11</definedName>
    <definedName name="SelectedLanguage">"$#REF!.$G$1"</definedName>
    <definedName name="SiteID">"$#REF!.$D$#REF!"</definedName>
    <definedName name="SiteType">"$#REF!.$A$#REF!"</definedName>
    <definedName name="SJM">[23]Material!$D$113</definedName>
    <definedName name="skhg">#REF!</definedName>
    <definedName name="slab12">#REF!</definedName>
    <definedName name="slab15">#REF!</definedName>
    <definedName name="slab18">#REF!</definedName>
    <definedName name="slab21">#REF!</definedName>
    <definedName name="slab24">#REF!</definedName>
    <definedName name="slab27">#REF!</definedName>
    <definedName name="slab3">#REF!</definedName>
    <definedName name="slab6">#REF!</definedName>
    <definedName name="slab9">#REF!</definedName>
    <definedName name="SmallProj">"$#REF!.$A$22"</definedName>
    <definedName name="SmallProj_Text">"$#REF!.$B$22"</definedName>
    <definedName name="SP1Branch">"$#REF!.$C$#REF!"</definedName>
    <definedName name="SP1Credit">"$#REF!.$E$#REF!"</definedName>
    <definedName name="SP1Name">"$#REF!.$A$#REF!"</definedName>
    <definedName name="SP1Number">"$#REF!.$A$#REF!"</definedName>
    <definedName name="SP2Branch">"$#REF!.$C$#REF!"</definedName>
    <definedName name="SP2Credit">"$#REF!.$E$#REF!"</definedName>
    <definedName name="SP2Name">"$#REF!.$A$#REF!"</definedName>
    <definedName name="SP2Number">"$#REF!.$A$#REF!"</definedName>
    <definedName name="SP3Branch">"$#REF!.$C$#REF!"</definedName>
    <definedName name="SP3Credit">"$#REF!.$E$#REF!"</definedName>
    <definedName name="SP3Name">"$#REF!.$A$#REF!"</definedName>
    <definedName name="SP3Number">"$#REF!.$A$#REF!"</definedName>
    <definedName name="SP4Branch">"$#REF!.$C$33"</definedName>
    <definedName name="SP4Credit">"$#REF!.$E$33"</definedName>
    <definedName name="SP4Name">"$#REF!.$A$#REF!"</definedName>
    <definedName name="SP4Number">"$#REF!.$A$33"</definedName>
    <definedName name="SP5Branch">"$#REF!.$C$37"</definedName>
    <definedName name="SP5Credit">"$#REF!.$E$37"</definedName>
    <definedName name="SP5Name">"$#REF!.$A$35"</definedName>
    <definedName name="SP5Number">"$#REF!.$A$37"</definedName>
    <definedName name="SpecClass">"$#REF!.$A$17"</definedName>
    <definedName name="SpecClass_Text">"$#REF!.$B$17"</definedName>
    <definedName name="SpecEnv1">"$#REF!.$#REF!$#REF!"</definedName>
    <definedName name="SpecEnv1_Text">"$#REF!.$#REF!$#REF!"</definedName>
    <definedName name="SpecEnv2">"$#REF!.$#REF!$#REF!"</definedName>
    <definedName name="SpecEnv2_Text">"$#REF!.$#REF!$#REF!"</definedName>
    <definedName name="SpecialPrice" hidden="1">#REF!</definedName>
    <definedName name="SPLR">"$#REF!.$A$32:$I$37"</definedName>
    <definedName name="SrvcCode1">"$#REF!.$H$#REF!"</definedName>
    <definedName name="SrvcCode1_Text">"$#REF!.$I$#REF!"</definedName>
    <definedName name="SrvcCode2">"$#REF!.$H$#REF!"</definedName>
    <definedName name="SrvcCode2_Text">"$#REF!.$I$#REF!"</definedName>
    <definedName name="SrvcCode3">"$#REF!.$H$#REF!"</definedName>
    <definedName name="SrvcCode3_Text">"$#REF!.$I$#REF!"</definedName>
    <definedName name="SrvcCode4">"$#REF!.$H$#REF!"</definedName>
    <definedName name="SrvcCode4_Text">"$#REF!.$I$#REF!"</definedName>
    <definedName name="SrvcCode5">"$#REF!.$H$#REF!"</definedName>
    <definedName name="SrvcCode5_Text">"$#REF!.$I$#REF!"</definedName>
    <definedName name="StartDate">"$#REF!.$A$9"</definedName>
    <definedName name="State">#REF!</definedName>
    <definedName name="strata1">[6]JACKWELL!#REF!</definedName>
    <definedName name="strata2">[6]JACKWELL!#REF!</definedName>
    <definedName name="stratav2">[6]JACKWELL!#REF!</definedName>
    <definedName name="swf">"$#REF!.$J$7"</definedName>
    <definedName name="tbl_ProdInfo" hidden="1">#REF!</definedName>
    <definedName name="THK">[6]JACKWELL!$T$13:$T$45</definedName>
    <definedName name="TierCode">"$#REF!.$D$19"</definedName>
    <definedName name="TierCode_Text">"$#REF!.$E$19"</definedName>
    <definedName name="try">[8]CONNECT!$J$148,[8]CONNECT!$N$152</definedName>
    <definedName name="tt">'[19]BB-SC ABSTRACT'!#REF!</definedName>
    <definedName name="ttrtrr">'[19]FS-KC-EST'!#REF!</definedName>
    <definedName name="UCRABSTRACT">#REF!</definedName>
    <definedName name="unnamed">#REF!</definedName>
    <definedName name="uom">#REF!</definedName>
    <definedName name="vadagaon">[28]Material!$D$49</definedName>
    <definedName name="vatf">"$#REF!.$B$11"</definedName>
    <definedName name="vghgfh">'[19]BBC ABSTRACT'!#REF!</definedName>
    <definedName name="weewe">'[19]FS-BOREWELL'!#REF!</definedName>
    <definedName name="wq">[29]Material!$D$17</definedName>
    <definedName name="wwwww">#REF!</definedName>
    <definedName name="xggddh">'[16]FS-KKC-EST'!#REF!</definedName>
    <definedName name="xxxxxx">[30]Material!$D$136</definedName>
    <definedName name="xxxxxxxxxx">[30]Material!$D$118</definedName>
    <definedName name="XYZ">#REF!</definedName>
    <definedName name="yjy">'[19]FS-BB-SC-EST'!#REF!</definedName>
    <definedName name="Zip">#REF!</definedName>
    <definedName name="zsdf">#REF!</definedName>
  </definedNames>
  <calcPr calcId="144525"/>
</workbook>
</file>

<file path=xl/calcChain.xml><?xml version="1.0" encoding="utf-8"?>
<calcChain xmlns="http://schemas.openxmlformats.org/spreadsheetml/2006/main">
  <c r="F7" i="10" l="1"/>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495" i="10"/>
  <c r="F496" i="10"/>
  <c r="F497" i="10"/>
  <c r="F498" i="10"/>
  <c r="F499" i="10"/>
  <c r="F500" i="10"/>
  <c r="F501" i="10"/>
  <c r="F502" i="10"/>
  <c r="F503" i="10"/>
  <c r="F504" i="10"/>
  <c r="F505" i="10"/>
  <c r="F506" i="10"/>
  <c r="F507" i="10"/>
  <c r="F508" i="10"/>
  <c r="F509" i="10"/>
  <c r="F510" i="10"/>
  <c r="F511" i="10"/>
  <c r="F512" i="10"/>
  <c r="F513" i="10"/>
  <c r="F514" i="10"/>
  <c r="F515" i="10"/>
  <c r="F516" i="10"/>
  <c r="F517" i="10"/>
  <c r="F518" i="10"/>
  <c r="F519" i="10"/>
  <c r="F520" i="10"/>
  <c r="F521" i="10"/>
  <c r="F522"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F579" i="10"/>
  <c r="F580" i="10"/>
  <c r="F581" i="10"/>
  <c r="F582" i="10"/>
  <c r="F583" i="10"/>
  <c r="F584" i="10"/>
  <c r="F585" i="10"/>
  <c r="F586" i="10"/>
  <c r="F587" i="10"/>
  <c r="F588" i="10"/>
  <c r="F589" i="10"/>
  <c r="F590" i="10"/>
  <c r="F591" i="10"/>
  <c r="F592" i="10"/>
  <c r="F593" i="10"/>
  <c r="F594" i="10"/>
  <c r="F595" i="10"/>
  <c r="F596" i="10"/>
  <c r="F597" i="10"/>
  <c r="F598" i="10"/>
  <c r="F599" i="10"/>
  <c r="F600" i="10"/>
  <c r="F601" i="10"/>
  <c r="F602" i="10"/>
  <c r="F603" i="10"/>
  <c r="F604" i="10"/>
  <c r="F605" i="10"/>
  <c r="F606" i="10"/>
  <c r="F607" i="10"/>
  <c r="F608" i="10"/>
  <c r="F609" i="10"/>
  <c r="F610" i="10"/>
  <c r="F611" i="10"/>
  <c r="F612" i="10"/>
  <c r="F613" i="10"/>
  <c r="F614" i="10"/>
  <c r="F615" i="10"/>
  <c r="F616" i="10"/>
  <c r="F617" i="10"/>
  <c r="F618" i="10"/>
  <c r="F619" i="10"/>
  <c r="F620" i="10"/>
  <c r="F621" i="10"/>
  <c r="F622" i="10"/>
  <c r="F623" i="10"/>
  <c r="F624" i="10"/>
  <c r="F625" i="10"/>
  <c r="F626" i="10"/>
  <c r="F627" i="10"/>
  <c r="F628" i="10"/>
  <c r="F629" i="10"/>
  <c r="F630" i="10"/>
  <c r="F631" i="10"/>
  <c r="F632" i="10"/>
  <c r="F633" i="10"/>
  <c r="F634" i="10"/>
  <c r="F635" i="10"/>
  <c r="F636" i="10"/>
  <c r="F637" i="10"/>
  <c r="F638" i="10"/>
  <c r="F639" i="10"/>
  <c r="F640" i="10"/>
  <c r="F641" i="10"/>
  <c r="F642" i="10"/>
  <c r="F643" i="10"/>
  <c r="F644" i="10"/>
  <c r="F645" i="10"/>
  <c r="F646" i="10"/>
  <c r="F647" i="10"/>
  <c r="F648" i="10"/>
  <c r="F649" i="10"/>
  <c r="F650" i="10"/>
  <c r="F651" i="10"/>
  <c r="F652" i="10"/>
  <c r="F653" i="10"/>
  <c r="F654" i="10"/>
  <c r="F655" i="10"/>
  <c r="F656" i="10"/>
  <c r="F657" i="10"/>
  <c r="F658" i="10"/>
  <c r="F659" i="10"/>
  <c r="F660" i="10"/>
  <c r="F661" i="10"/>
  <c r="F662" i="10"/>
  <c r="F663" i="10"/>
  <c r="F664" i="10"/>
  <c r="F665" i="10"/>
  <c r="F666" i="10"/>
  <c r="F667" i="10"/>
  <c r="F668" i="10"/>
  <c r="F669" i="10"/>
  <c r="F670" i="10"/>
  <c r="F671" i="10"/>
  <c r="F672" i="10"/>
  <c r="F673" i="10"/>
  <c r="F674" i="10"/>
  <c r="F675" i="10"/>
  <c r="F676" i="10"/>
  <c r="F677" i="10"/>
  <c r="F678" i="10"/>
  <c r="F679" i="10"/>
  <c r="F680" i="10"/>
  <c r="F681" i="10"/>
  <c r="F682" i="10"/>
  <c r="F683" i="10"/>
  <c r="F684" i="10"/>
  <c r="F685" i="10"/>
  <c r="F686" i="10"/>
  <c r="F687" i="10"/>
  <c r="F688" i="10"/>
  <c r="F689" i="10"/>
  <c r="F690" i="10"/>
  <c r="F691" i="10"/>
  <c r="F692" i="10"/>
  <c r="F693" i="10"/>
  <c r="F694" i="10"/>
  <c r="F695" i="10"/>
  <c r="F696" i="10"/>
  <c r="F697" i="10"/>
  <c r="F698" i="10"/>
  <c r="F699" i="10"/>
  <c r="F700" i="10"/>
  <c r="F701" i="10"/>
  <c r="F702" i="10"/>
  <c r="F703" i="10"/>
  <c r="F704" i="10"/>
  <c r="F705" i="10"/>
  <c r="F706" i="10"/>
  <c r="F707" i="10"/>
  <c r="F708" i="10"/>
  <c r="F709" i="10"/>
  <c r="F710" i="10"/>
  <c r="F6" i="10"/>
  <c r="F712" i="10" l="1"/>
  <c r="F714" i="10" s="1"/>
  <c r="F716" i="10" s="1"/>
  <c r="D225" i="10"/>
  <c r="D224" i="10"/>
  <c r="D223" i="10"/>
  <c r="D222" i="10"/>
  <c r="D221" i="10"/>
  <c r="D220" i="10"/>
  <c r="D218" i="10"/>
  <c r="D217" i="10"/>
  <c r="D216" i="10"/>
  <c r="D215" i="10"/>
  <c r="D214" i="10"/>
  <c r="D213" i="10"/>
  <c r="D171" i="10"/>
  <c r="D170" i="10"/>
  <c r="D169" i="10"/>
  <c r="D168" i="10"/>
  <c r="D167" i="10"/>
  <c r="D63" i="10"/>
  <c r="D64" i="10"/>
  <c r="D65" i="10"/>
  <c r="D62" i="10"/>
  <c r="D53" i="10"/>
  <c r="D54" i="10"/>
  <c r="D55" i="10"/>
  <c r="D56" i="10"/>
  <c r="D52" i="10"/>
  <c r="D40" i="10"/>
  <c r="D41" i="10"/>
  <c r="D42" i="10"/>
  <c r="D43" i="10"/>
  <c r="D44" i="10"/>
  <c r="D39" i="10"/>
  <c r="D31" i="10"/>
  <c r="D32" i="10"/>
  <c r="D30" i="10"/>
  <c r="D21" i="10"/>
  <c r="D425" i="10" l="1"/>
  <c r="D481" i="10" l="1"/>
  <c r="D480" i="10"/>
  <c r="D479" i="10"/>
  <c r="D430" i="10"/>
</calcChain>
</file>

<file path=xl/sharedStrings.xml><?xml version="1.0" encoding="utf-8"?>
<sst xmlns="http://schemas.openxmlformats.org/spreadsheetml/2006/main" count="1313" uniqueCount="460">
  <si>
    <t>SL NO</t>
  </si>
  <si>
    <t>DESCRIPTION OF ITEM</t>
  </si>
  <si>
    <t>UNIT</t>
  </si>
  <si>
    <t xml:space="preserve">Mtr  </t>
  </si>
  <si>
    <t xml:space="preserve">b) 25mm dia 2mm thick </t>
  </si>
  <si>
    <t xml:space="preserve">c) 32mm dia 2.5mm thick </t>
  </si>
  <si>
    <t xml:space="preserve">d) 40mm dia 2.5mm thick </t>
  </si>
  <si>
    <t xml:space="preserve">Concealed conduit System  
Supplying heavy gauge PVC conduit pipe ……mm dia ......mm thick confirming to IS 2509 with suitable size bends, metals/PVC  junction boxes, adhesives paste etc., and running before concreting the slab . The conduit should be tied to the reinforcement rods by using binding wires and unused ways of junction boxes and pipe ends should be covered using PVC end enclosures. run with 18SWG  GI fish wire wherever necessary. 
a) 19/20 mm dia 2mm thick </t>
  </si>
  <si>
    <t xml:space="preserve">Supplying heavy gauge PVC conduit pipe……dia.....mm thick with suitable size bends, metal junction boxes, adhesive paste etc. By groove cutting in the wall and fixing by bracing U  or J hooks and cement plastering up to the wall surface and run with 18SWG  GI fish wire run throughout the conduit wherever necessary
a) 19/20 mm dia 2mm thick </t>
  </si>
  <si>
    <t xml:space="preserve">Supplying and fixing PVC/metal conduit deep junction box.
a) 19/20mm deep junction box </t>
  </si>
  <si>
    <t xml:space="preserve">Each </t>
  </si>
  <si>
    <t xml:space="preserve">b) 25mm deep junction box </t>
  </si>
  <si>
    <t xml:space="preserve">c) 32mm deep junction box </t>
  </si>
  <si>
    <t xml:space="preserve">Extra for Groove cutting in brick wall/cc floor to the suitable depth for concealing of Conduit/GI pipe and plastering, finishing the wall upto wall surface complete. </t>
  </si>
  <si>
    <t>a) upto 50mm conduit in CC Floor</t>
  </si>
  <si>
    <t>Mtr</t>
  </si>
  <si>
    <t xml:space="preserve">b) 32 mm </t>
  </si>
  <si>
    <t xml:space="preserve">Supplying  and fixing Metal fan box with round hook. 
</t>
  </si>
  <si>
    <t>Nos</t>
  </si>
  <si>
    <t>Point wiring using copper wire without switch.  
Supplying and wiring adopting loop system in existing PVC Conduit/casing capping using 2x1.5Sqmm (Phase &amp; Neutral)              &amp; 1 x1.0Sqmm (Earth wire) FRLS multi strand PVC insulated copper wire (confirming to IS 694: and latest amendments) with out control switch shall be fixed on the existing plastic sheet / gland box, the other end of the wires shall be terminated with sufficient loose length in a wood/PVC round block complete for each outlet. (For Light, fan point)</t>
  </si>
  <si>
    <t>a) Short point up to 3Mtr from tapping point to out let via switch box</t>
  </si>
  <si>
    <t>Point</t>
  </si>
  <si>
    <t>b) Medium point above 3Mtr up to 6Mtrs from tapping point to out let via switch box</t>
  </si>
  <si>
    <t>c) Long point above 6Mtr up to 10Mtr from tapping point to out let via switch box</t>
  </si>
  <si>
    <t>d) Two outlet in a row, above 3Mtr up to 6Mtr from tapping point to out let via switch box</t>
  </si>
  <si>
    <t>e) Three outlet in a row, above 6Mtr up to 10Mtr from tapping point to out let via switches box</t>
  </si>
  <si>
    <t xml:space="preserve">Wiring for lighting/power circuit using one of FRLS PVC insulated 1100V Grade, multistrand Copper with low conductor resistance single core wire in open or concealed system of wiring with as per IS-694: confirming to latest amendments. The cost should inlcude Crimping lugs and termination. </t>
  </si>
  <si>
    <t>Supplying and Drawing flexible multicore cable manufactured with electrolytic grade flexible copper with low conductor confirming to table 3 class 5 of IS:8130-1984 and (virgin) PVC insulation and sheathed suitable for working voltage upto 1100volts as per IS-694:1990. The cost should inlcude Crimping lugs and termination.</t>
  </si>
  <si>
    <t xml:space="preserve">a) 3Cx1.5Sqmm </t>
  </si>
  <si>
    <t xml:space="preserve">b) 3Cx2.5Sqmm </t>
  </si>
  <si>
    <t xml:space="preserve">c) 3Cx4.0Sqmm </t>
  </si>
  <si>
    <t xml:space="preserve">Supplying and fixing superior quality modular switch mounting polycarbonate plate with necessary supporting back plate with required nos. of machine screws, bolts nuts etc., complete on the existing metal/ metal PVC box. </t>
  </si>
  <si>
    <t xml:space="preserve">Supplying and fixing of modular switch/Socket/stepped electronic fan regulator/dimmer/telephone socket etc. on existing modular switch plate as per IS 3854 and IS 1293
</t>
  </si>
  <si>
    <t xml:space="preserve">a) 6 Amps one way </t>
  </si>
  <si>
    <t xml:space="preserve">b) 6 Amps Two way </t>
  </si>
  <si>
    <t xml:space="preserve">c) 6Amps 3way socket. </t>
  </si>
  <si>
    <t>e) 32A,DP,Switch</t>
  </si>
  <si>
    <t xml:space="preserve">f) 16Amps one way switch </t>
  </si>
  <si>
    <t xml:space="preserve">g) 6/16Amps universal socket </t>
  </si>
  <si>
    <t>Supplying and fixing miniature circuit breakers on existing MCB distribution boards using necessary fixing materials and 'C' Type curve, indicator ON/OFF, energy cross-3 with short circuit breaking capacity of 10K and complete wiring as required confirming to IEC 60898.</t>
  </si>
  <si>
    <t xml:space="preserve">a) 5-32Amps SP </t>
  </si>
  <si>
    <t xml:space="preserve">b) 5-32Amps DP </t>
  </si>
  <si>
    <t>Supplying and fixing regular MCB distribution boards on wall / wood board / flush mounting using required clamps, bolts ,nuts etc., with provision for fixing suitable type capacity MCB'S single phase / 3 phase / single door with powder coated painting. Made out of 14 SWG MS Enclosure</t>
  </si>
  <si>
    <t xml:space="preserve">a) Double  Door 
4 Way SP &amp; N </t>
  </si>
  <si>
    <t>Supplying and fixing angle iron frame work fabricated out of M.S. angle iron ….and M.S. flat with bolts, washers etc… and painted with 2 coats of red oxide and then two coats of approved paint.</t>
  </si>
  <si>
    <t>40x40x6</t>
  </si>
  <si>
    <t>Supplying and fixing of metal Socket set of 2 pole and earth plugs and socket for incorporating SP and TP MCB (without MCB). The entire Plug and Socket shall be mounted in athermoplastic / powder coated metal box &amp; wired completely.</t>
  </si>
  <si>
    <t>SP &amp; N</t>
  </si>
  <si>
    <t>20Amps</t>
  </si>
  <si>
    <t>TP &amp; N</t>
  </si>
  <si>
    <t>30Amps</t>
  </si>
  <si>
    <t>Supplying and running of GI / Copper strips for grounding connections, using necessary fixing materials as required.</t>
  </si>
  <si>
    <t>a) GI strip
25x3mm</t>
  </si>
  <si>
    <t>Supplying and running GI/Copper conductor for grounding and (along with other wires in conduit system of wiring) using necessary suitable size clamps, nails, guttas/spacers etc..</t>
  </si>
  <si>
    <t>Supplying of 1.1KV LT UG Aluminium cable XLPE  insulated, PVC extruded inner sheathed, armourd UG LT cable as per the IS - 1554 (part-1) or IS-7098 part-1, Armoring strip thickness in average + 5% and resistivity 14 Ohms/Kms (Max) as per IS -3975.</t>
  </si>
  <si>
    <t>KM</t>
  </si>
  <si>
    <t>Labour charges for laying of 1.1 KV class UG cable in the existing trench GI pipe / stoneware pipe / on wall / on pole as required.
On wall / Structure.</t>
  </si>
  <si>
    <t xml:space="preserve">a) 2.5 sqmm to 25 sqmm </t>
  </si>
  <si>
    <t xml:space="preserve">b) 35 sqmm to 95 sqmm </t>
  </si>
  <si>
    <t xml:space="preserve">Supplying and fixing of heavy duty cable glands suitable for UG cable of1.1 KV class (metal only)
</t>
  </si>
  <si>
    <t>a) 25mm</t>
  </si>
  <si>
    <t>Each</t>
  </si>
  <si>
    <t>b) 32mm</t>
  </si>
  <si>
    <t>Aluminium End Terminal (Lug)</t>
  </si>
  <si>
    <t>b) 300x50mm</t>
  </si>
  <si>
    <t>Using 2 Mtr long 19mm 18SWG enamelled braised conduit of two nos. rod pendent with ball socket with check nuts all nickel painted.</t>
  </si>
  <si>
    <t>Extra length of GI pipe of class b 19mm dia for down rod.</t>
  </si>
  <si>
    <t>Fixing a ceiling/wall mounting fan of all capacities and all types to the existing 'S' hook with fan regulator to the existing board together with supplying and fixing a 5 amps ceiling rose, necessary length of 23 / 0.0076 inch  PVC insulated twin twisted copper wire and wiring.</t>
  </si>
  <si>
    <t>Fixing one exhaust fan in the nitch already left in the wall with bolts and nuts and a 5 amps, ceiling rose with sufficient length of 23/0.0076 inch PVC insulated twin core wire.</t>
  </si>
  <si>
    <t xml:space="preserve">Rmt </t>
  </si>
  <si>
    <t>Supplying and Drawing PVC flexible one pair telephone unarmoured tinned copper cable.</t>
  </si>
  <si>
    <t>Supplying and drawing PVC insulated gas injected physical foam jelly flooded co-axial TV cable. RG-6.</t>
  </si>
  <si>
    <t>Supplying and fixing of switch mounting rack with power manager &amp; cable manager.
9U with 450mm depth</t>
  </si>
  <si>
    <t>Supplying and fixing of power strip.</t>
  </si>
  <si>
    <t>Supplying and fixing of fan.</t>
  </si>
  <si>
    <t>Supplying &amp; fixing of ….mtrs Cat6 Patch Cable -                                           a) 1 mtr</t>
  </si>
  <si>
    <t>b) 2 mtr</t>
  </si>
  <si>
    <t>Supplying and Fixing of MDF Krone junction box with KRONE module / Telephone cable termination.</t>
  </si>
  <si>
    <t>Supply and laying 6 Core Multimode OM3 outdoor Fiber Cable.</t>
  </si>
  <si>
    <t>Supply and providing 12F, 1U, LC MM OM3, Loaded with Pigtails, Splice tray, adapter &amp; splice protectors</t>
  </si>
  <si>
    <t>Supplying of two buckets standalong with buckets</t>
  </si>
  <si>
    <t>Supplying of HAND GLOVES</t>
  </si>
  <si>
    <t>Pair</t>
  </si>
  <si>
    <t>Supplying of first aid box</t>
  </si>
  <si>
    <t>Supplying of SAFETY MASK</t>
  </si>
  <si>
    <t>Supplying of FIRST AID CHART with lamination</t>
  </si>
  <si>
    <t xml:space="preserve">Supplying PVC flexible conduit pipe….mm dia fixing on surface over inverted tapered wooden plugs  or phill plugs or rawl plugs and clamped using heavy gauge saddles at an interval of 300mm..using NF screws and on either end of the pipe terminated completely. 
a) 25 mm </t>
  </si>
  <si>
    <t xml:space="preserve">a) 1-2 Way </t>
  </si>
  <si>
    <t xml:space="preserve">b) 1-3 Way </t>
  </si>
  <si>
    <t xml:space="preserve">c) 4 Way </t>
  </si>
  <si>
    <t xml:space="preserve">d) 6 Way </t>
  </si>
  <si>
    <t xml:space="preserve">e) 8 Way </t>
  </si>
  <si>
    <t xml:space="preserve">f) 10-12 Way </t>
  </si>
  <si>
    <t xml:space="preserve">g) 18 Way </t>
  </si>
  <si>
    <t>a) 1 to 2 Module</t>
  </si>
  <si>
    <t>b) 3 Module</t>
  </si>
  <si>
    <t>c) 4 Module</t>
  </si>
  <si>
    <t>d) 6 Module</t>
  </si>
  <si>
    <t>e) 8 Module</t>
  </si>
  <si>
    <t>f) 10-12 Module</t>
  </si>
  <si>
    <t>g)18 Module</t>
  </si>
  <si>
    <t>d) Stepped fan regulator Two module</t>
  </si>
  <si>
    <t>Supplying, fixing and wiring Residual current circuit breaker (RCCB) 240/450V upto 300mA sensitivity on existing wood/ panel board.</t>
  </si>
  <si>
    <t>8 SWG GI wire.</t>
  </si>
  <si>
    <t>MT</t>
  </si>
  <si>
    <t>Supplying and fixing 2mm thick perforated cable GI tray with on existing MS angle support using necessary GI bolts/nuts and washer or welding as required.
a) 150x50mm</t>
  </si>
  <si>
    <t>Supplying and installation of RUBBER MAT 1mtx1mt-10mm Thick</t>
  </si>
  <si>
    <t xml:space="preserve">Supplying and termination of Heavy Duty Copper Terminal long barrel.
</t>
  </si>
  <si>
    <t xml:space="preserve">a) TV / TELE socket </t>
  </si>
  <si>
    <t>b) RJ45/I.O. outlet (For Data)</t>
  </si>
  <si>
    <t>b) 5 Pair</t>
  </si>
  <si>
    <t>c) 20 Pair</t>
  </si>
  <si>
    <t>a) 2 Pair</t>
  </si>
  <si>
    <t>4 core 10 sq.mm</t>
  </si>
  <si>
    <t>3.5 core 50 sq.mm</t>
  </si>
  <si>
    <t xml:space="preserve">d) 5Cx4.0Sqmm </t>
  </si>
  <si>
    <t>FIXING CHARGES: Fixing all types and all capacities fluorescent /false ceiling/spot light/CFL/LED fittings indoor on the wall / ceiling / rafters / girders using 23 / 0.00076 "  twin twisted PVC insulated wires, required nos of round blocks and clamps.  
On wall / ceiling / Rafters / Girders</t>
  </si>
  <si>
    <t>Supplying and fixing sheet metal box made out of 18 SWG sheet metal with necessary holes for cable/conduit entry as required with one coat of primer of approved make  etc.</t>
  </si>
  <si>
    <t>a) 200x200x65 mm</t>
  </si>
  <si>
    <t>Supplying And fixing/replacing of 6/16/32A electrical accessories on existing switch board.</t>
  </si>
  <si>
    <t xml:space="preserve">6A Batten holder </t>
  </si>
  <si>
    <t>6A Bell Buzzer</t>
  </si>
  <si>
    <t>Supply and Installation / Fixing / Provision of Pole box with HRC Fuse / MCB provision and suitable connector / terminal for 3 Ph/ 1 Ph connections with Loop-In &amp; Loop- Out terminals for 10 mm2 /25 mm2 3.5 C AI/Ar/Cu/Ar Cable and branch out 2.5 mm2 2 core AI/Cu  PVC Insulated cable, enclosed in a Thermoplastic, Polystyrene enclosure, which should be shock proof, safe, IP65(Weather Proof), rust proof, dust proof, water proof having Internally Embedded Gasket with provision for cable entry through IP65 Thermoplastic, polyamide glands and/or grommets</t>
  </si>
  <si>
    <t>a) 200 mm x 200 mm x 98 mm</t>
  </si>
  <si>
    <t xml:space="preserve">a) 1.0 sqmm </t>
  </si>
  <si>
    <t>a) 1.5 to 10 sq.mm</t>
  </si>
  <si>
    <t xml:space="preserve">Fabricating supplying and mounting MS box made out … SWG suitable for floor /wall mounting, fully weather proof with provision for better heat dissipation, provided with hinged front cover, equipped with tamper proof locking arrangements, with suitable size clamps with necessary cable entry pipe with gland and box should be finished with 2 coats of red oxide primer paint and finally finished with approved colour enameled metal paint and Powder coating. etc., complete.  </t>
  </si>
  <si>
    <t>14SWG</t>
  </si>
  <si>
    <t>Sqcm</t>
  </si>
  <si>
    <t>16SWG</t>
  </si>
  <si>
    <t xml:space="preserve">Supplying and fixing angle iron frame work fabricated out of M.S. angle iron… and M S flat …….. With bolts, washers etc., and painted with 2 coats of red oxide and then two coats of approved paint.  
</t>
  </si>
  <si>
    <t xml:space="preserve">  50x50x6mm</t>
  </si>
  <si>
    <t>100Amps 25kA</t>
  </si>
  <si>
    <t>FOUR POLE</t>
  </si>
  <si>
    <t xml:space="preserve">Supplying and fixing of LED type panel board indicating lamp with required colour suitable for 220V AC, 50Hz 12/24V DC. </t>
  </si>
  <si>
    <t>Supplying, fixing and wiring 3 phase Digit Digital Ammeter/Voltmeter</t>
  </si>
  <si>
    <t>Supplying, fixing and wiring 50/5A to 400/5A 5VA burden current transformer class 0.5 accuracy with Tape wound</t>
  </si>
  <si>
    <t>Supplying of multi function Meter digital three line back light LCD type display of voltage, Current, frequency, Power, power factor, KVA, KWH, KVAR suitable for 3 phase, 4 wire LT network with IP 54 degree of protection and completely wired as required wit communication Port and class 0.5s accuracy.</t>
  </si>
  <si>
    <t>Supplying, fixing and wiring earth leakage relay with core balanced current transformer suitable for single phase 50Hz AC with latest microcontroller based, digital read out of percentage leakage current, programmable delay/auto/ manual reset facility suitable to mount on DIN rail / flush mounting panel board.</t>
  </si>
  <si>
    <t>Supplying …….amps rated 3 phase with neutral bus bar using required capacity electrolytic aluminium strips covered with heat shrinkable coloured PVC sleeve, mounted on phenolic/FRP/DMC insulator which are mounted on powder coated 40x6mm M S flat frame work in existing panel board. The bus bar shall have suitable holes for termination of incoming and outgoing cables as per IS specification with necessary bolts, nuts and washers etc., complete.</t>
  </si>
  <si>
    <t>Supplying and fixing miniature circuit breakers on existing MCB distribution boards using necessary fixing materials and 'C' type curve, indicator ON/OFF, energy cross-3 with short circuit breaking capacity of 10K and complete wiring as required confirming to IEC 60899</t>
  </si>
  <si>
    <t>6-32 Amps SP</t>
  </si>
  <si>
    <t>6-32 Amps TPN</t>
  </si>
  <si>
    <t>40 Amps TPN</t>
  </si>
  <si>
    <t>50-63 Amps TPN</t>
  </si>
  <si>
    <t xml:space="preserve">Supply and fixing of 4 pole contactor with No/NC contacts on existing wood/ panel board using necessary bolts, nitsm washers and wiring etc, complete with AC-3 rating  and as per IS- 13947 </t>
  </si>
  <si>
    <t>25Amps</t>
  </si>
  <si>
    <t>KVAR</t>
  </si>
  <si>
    <t>6-32 Amps DP</t>
  </si>
  <si>
    <t xml:space="preserve">d) 40Amps TPN </t>
  </si>
  <si>
    <t>b) GI strip
25x6mm</t>
  </si>
  <si>
    <t>c) GI strip
40x6mm</t>
  </si>
  <si>
    <t>4 core 16 sq.mm</t>
  </si>
  <si>
    <t>3.5 core 120 sq.mm</t>
  </si>
  <si>
    <t xml:space="preserve">c) 120 sqmm to 240 sqmm </t>
  </si>
  <si>
    <t>c) 40mm</t>
  </si>
  <si>
    <t>THREE POLE</t>
  </si>
  <si>
    <t>63-100Amps 25kA</t>
  </si>
  <si>
    <t>160Amps 25kA</t>
  </si>
  <si>
    <t>250Amps 5x30x10mm Aluminum Strips.</t>
  </si>
  <si>
    <t xml:space="preserve">Supplying &amp; fixing of Patch Panel for LAN cabling.
24 Port 10/100/1000 Patch Panel   </t>
  </si>
  <si>
    <t xml:space="preserve">b) 1.5 sqmm </t>
  </si>
  <si>
    <t xml:space="preserve">c) 2.5 sqmm </t>
  </si>
  <si>
    <t xml:space="preserve">d) 4 sqmm </t>
  </si>
  <si>
    <t>e) 6 sqmm</t>
  </si>
  <si>
    <t>f) 10 sqmm</t>
  </si>
  <si>
    <t>d) CU strip
25x6mm</t>
  </si>
  <si>
    <t>e) 600x600x3mm GI Plate</t>
  </si>
  <si>
    <t>f) 600x600x3mm CU Plate</t>
  </si>
  <si>
    <t>b) 16 sq.mm</t>
  </si>
  <si>
    <t>h) 6A Bell push</t>
  </si>
  <si>
    <t>Supply and fixing 32Amps security and energy saving DP switch with key tag suitable to operate on 230volts, 50Hz AC supply &amp; completely wired on existing box.</t>
  </si>
  <si>
    <t xml:space="preserve">c) 5-32Amps TP/TPN </t>
  </si>
  <si>
    <t xml:space="preserve">e) 63Amps TPN </t>
  </si>
  <si>
    <t xml:space="preserve">b) Double  Door 
8 Way SP &amp; N </t>
  </si>
  <si>
    <t>a) 32-40Amps 2 pole</t>
  </si>
  <si>
    <t>Supplying, Fixing &amp; proper termination of vertical Air-termination using Gunmetal ball with finials of 5 spikes mounted on 2 mtrs long copper rod, mounted at the highest point of the building, with base plates, connection with horizontal conductor, necessary civil works, etc.</t>
  </si>
  <si>
    <t>Supply &amp; fixing Test Link as per specification &amp; drgs. and grouted to wall at 1200 mm. above ground level complete with all fixing accessories, clamps, screws etc, enclosed in M.S box.</t>
  </si>
  <si>
    <t>Supplying &amp; Fixing Chemical earthing for grounding, conduits, IC cut outs &amp; other equipments backfill compound which is non-corrosive, thermally conductive, potential to permissible limits, superior fault conduction capacity, non toxic, weather resistance &amp; capable of achieving ohmic value less than one ohm.</t>
  </si>
  <si>
    <t>Using 10 ft copper bonded rod with backfill compound</t>
  </si>
  <si>
    <t>4 core 25 sq.mm</t>
  </si>
  <si>
    <t>d) 45mm</t>
  </si>
  <si>
    <t>a) 25 sq.mm Long barrel</t>
  </si>
  <si>
    <t xml:space="preserve">  75x150x75x6mm C channel</t>
  </si>
  <si>
    <t>400Amps 5x50x10mm Aluminum Strips.</t>
  </si>
  <si>
    <t>40Amps</t>
  </si>
  <si>
    <t>63Amps</t>
  </si>
  <si>
    <t>30 pair</t>
  </si>
  <si>
    <t xml:space="preserve">c) Double  Door 
16 Way SP &amp; N </t>
  </si>
  <si>
    <t xml:space="preserve">d) Double  Door 
4 Way TP &amp; N </t>
  </si>
  <si>
    <t>b) 32-40Amps 4 pole</t>
  </si>
  <si>
    <t>b) 50 sq.mm Long barrel</t>
  </si>
  <si>
    <t>c) 120 sq.mm Long barrel</t>
  </si>
  <si>
    <t>ANALOGUE  ADDRESSABLE TYPE FIRE ALARM  SYSTEM SUITABLE FOR BMS INTEGERATION</t>
  </si>
  <si>
    <t>Supply, install, test and commissioning of addressable peer to peer Networkable analogue addressable type 4LOOP fire alarm control panel with minimum 1500 Character / 240X64 Pixel / 7inch Touchscreen graphic LCD display. The panel should be equipped with sufficient numbers of loop with 20% spare capacity, with each networkable intelligent fire alarm Control Panel having SLC with capacity of min 126 /240 detectors/ devices in any combination with key pad, dual flash-based microprocessor technology, inbuilt USB Port for upload and down load the 
configuration tools, RS232 serial port for direct PC or modem connection, inbuilt NAC's, min 20 programmable Zonal LEDs and operates on 240V AC + 10% with 50 Hz with built in charger. The panel shall have fire, fault relays, option of BMS integration MODBUS/ BACKNET, graphical software for provision of TCP/ IP modules, Remote Access, Class 'X' wiring with provision of both class 'A' and class 'B' wiring in the SLC circuit, user friendly with communication facility to monitor &amp; control the FACPs from a single window. The panel shall be suitable for minimum of
5000 event record facility, event fetch from FACP facility and the single panel shall be suitable for min 2000 fire zones and 200 Panels/ Nodes in one network with all other accessories required to successfully run the system. (The System cost shall be included of all necessary cards, modules, Panel enclosure, CPU and associated accessories to complete the system design). including of 7AM-12 V Battery for fire alaram system.</t>
  </si>
  <si>
    <t>2  LOOP PANEL</t>
  </si>
  <si>
    <t xml:space="preserve">Supply, install, test and commissioning of  analogue addressable Multisensor having three sensors (OH2) i.e. one optical and dual heat sensor (Static and ROR both), It shall have multiple modes with min five different optical sensitivity adjustment from 1.1%/m to 4.2%/m and to be possible to configure the detector to work in any of the modes such as only optical type or only heat type or combined type. 360° Visible Tricoloured led for Normal, Fault and alarm condition, addressing shall be by means of Soft addressing or dip switches or decade switches, or suitable punched cards. (For Detectors/Device without inbuilt isolator, Fault Isolator or Isolator base to be provided with each detector/device) </t>
  </si>
  <si>
    <t>Supply, Installation, Testing &amp; Commissioning of Analogue Addressable loop powered Sounder &amp; Beacon  with inbuilt isolator and  having Min 15 distinct sound patterns/ multitone to indicate Exit doors and direct occupants for safe and fast evacuation and 100dB output with minimum 1Hz Frequency flash rate designed for IP65 requirements and approved to operate in –10°C to +55°C temperature, complies with the essential requirement of the EMC Directive to be supplied with Junction Box, Glands and other mounting accessories for proper installation. (For
Detectors/Device without inbuilt isolator, Fault Isolator or Isolator base to be provided with each detector/device) Approval: VDS/UL/EN54. Make: Advanced (UK), Simplex, Notifier,Argus(Uk)</t>
  </si>
  <si>
    <t>Supply, install, test and commissioning of Analogue addressable Manual Call Point (Resettable Type) with inbuilt  isolator and LED indicator, designed for IP44 requirements and approved to operate in –10°C to +55°C temperature, complies with the essential requirement of the EMC Directive to be supplied with Barriers, Junction Box, Glands and other mounting accessories for proper installation. (For Detectors/Device without inbuilt isolator, Fault Isolator or Isolator base to be provided with each detector/device) Approval: VDS. Make: Advanced
(UK),Argus(uk)Simplex Notifier</t>
  </si>
  <si>
    <t xml:space="preserve">FAULT ISOLATION MODULE: Supply, install, test and commissioning of  analogue addressable Smoke Sensor detector/Fault Isolation Module and standard base (For Detectors/Device without inbuilt isolator, Fault Isolator or Isolator base to be provided with each detector/device) (FOR EVERY 15 DETAECTORS) </t>
  </si>
  <si>
    <t>Supplying and drawing UTP-CAT 6 LAN cable. (For Data and CCTV cabling)</t>
  </si>
  <si>
    <t>315A</t>
  </si>
  <si>
    <t>Supplying fixing of Network Switches.
24 Port 10/100/1000 Switch</t>
  </si>
  <si>
    <t>3.5 core 240 sq.mm</t>
  </si>
  <si>
    <t>d) 240 sq.mm Long barrel</t>
  </si>
  <si>
    <t>Supplying and fixing regular MCB distribution panel confirming to IS 8828 , on wall/wood board/ flush mounting using required clamps, bolts, nuts etc.. With provision for fixing of suitable type capacity ELMCB / MCb's as an incomer for 3 phase double door with necessary bus bar completely wired to use on 440volts 3 phase 4 wired powder coated painting etc.. complete with provision for fixing of single/three phase suitable capacity ELMCB/MCb's as outgoings confirming to IS8828.     8 way</t>
  </si>
  <si>
    <t>PROJECT: PROPOSED CONSTRUCTION OF NEW BUILDING FOR CANARA BANK RELIEF &amp; WELFARE SOCIETY (CBRWS), BSK 2ND STAGE, BANGALORE-70</t>
  </si>
  <si>
    <t xml:space="preserve">QTY </t>
  </si>
  <si>
    <t>PUBLIC ADDRESS SYSTEM CONDUITS AND CABLES</t>
  </si>
  <si>
    <t xml:space="preserve">Supply of on load change over switches 4 poles, AC-23A duty, 415v, 50Hz, AC supply. (Open Execution)  </t>
  </si>
  <si>
    <t>315-400Amps 50kA</t>
  </si>
  <si>
    <t>Supplying, fixing and wiring Electronic Trivector Meter (ETV) 5 to 32Amps single phase class-1 Accuracy with temper proof energy meter.</t>
  </si>
  <si>
    <t>NURSE CALL SYSTEM</t>
  </si>
  <si>
    <t>Supply, installation, testing and commissioning of Bed call Unit with NURSE CALL, CODE BLUE and Additional Help complete with corded handset,with CLEAR-suitable for single bed.  The rate shall also include cost of modular metal box for fixing the Bed calling unit.</t>
  </si>
  <si>
    <t>Supply, installation, testing and commissioning of DOOR/ CORRIDOR  INDICATOR -Composite Indicates various Call types &amp; Status.  The rate shall include cost of all necessary accessories as required</t>
  </si>
  <si>
    <t>Supply, installation, testing and commissioning of Bathroom (Emergency) Pull Cord Modules CALLING Unit in TOILET. The rate shall also include cost of modular metal box for fixing the toilet calling unit.</t>
  </si>
  <si>
    <t>Supply, installation, testing and commissioning of nurse call Panel/Processor which shall communicate to 10 no. Of  calling units. The NCP shall have voice module, call forwarding, call escallation and sms facility. The enclosure shall be made out of Aluminium. Also nurse station controller should interact with supervisory controller.</t>
  </si>
  <si>
    <t>Supply, installation, testing and commissioning of 19" LCD Display monitor. The rate shall include cost of all necessary accessories as required.</t>
  </si>
  <si>
    <t>Supply, installation, testing and commissioning of supervisory controller , which can communicate to  nurse station controller, comminication device with GPS modem.  The supervisory controller should have call forwarding, call escalation features.  The rate shall include cost of all necessary accessories as required</t>
  </si>
  <si>
    <t>Supply, installation, testing and commissioning of nurse call system software which can generate report like call density, average response time, record of escalated call calls profile etc.</t>
  </si>
  <si>
    <t>Supply, installation, testing and commissioning of nurse call Panel/Processor which shall communicate to 45 nos. Of  calling units. The NCP shall have display module, voice module, call forwarding, call escallation and sms facility. The enclosure shall be made out of Aluminium. Also nurse station controller should interact with supervisory controller.</t>
  </si>
  <si>
    <t>AMOUNT                           in Rs.</t>
  </si>
  <si>
    <t>Providing and fixing water closet squatting pan (Indian type W.C. pan ) with 100 mm sand cast Iron P or S trap, 10 litre low level white P.V.C. flushing cistern, including flush pipe, with manually controlled device (handle lever) conforming to IS : 7231, with all fittings and fixtures complete, including cutting and making good the walls and floors wherever required: White Vitreous china Orissa pattern W.C. pan of size 580x440 mm with  integral type foot rests</t>
  </si>
  <si>
    <t>NOS</t>
  </si>
  <si>
    <t>Providing and fixing PVC (S.W.R) Multi Floor Trap 10.0 cm X 7.5 cm X 5.0 cm X 4.0 cm with all fitting arrangements &amp; all necessary accessories complete Stilt floor</t>
  </si>
  <si>
    <t>Ground floor</t>
  </si>
  <si>
    <t>First floor</t>
  </si>
  <si>
    <t>Third floor</t>
  </si>
  <si>
    <t>Providing and fixing PVC (S.W.R) Multi Floor Trap 10.0 cm X 7.5 cm X 5.0 cm X 4.0 cm with all fitting arrangements &amp; all necessary accessories complete Ground floor</t>
  </si>
  <si>
    <t>Providing and fixing PVC (S.W.R) Multi Floor Trap 10.0 cm X 7.5 cm X 5.0 cm X 4.0 cm with all fitting arrangements &amp; all necessary accessories complete First floor</t>
  </si>
  <si>
    <t>Providing and fixing PVC (S.W.R) Multi Floor Trap 10.0 cm X 7.5 cm X 5.0 cm X 4.0 cm with all fitting arrangements &amp; all necessary accessories complete Second floor</t>
  </si>
  <si>
    <t>Providing and fixing PVC (S.W.R) Multi Floor Trap 10.0 cm X 7.5 cm X 5.0 cm X 4.0 cm with all fitting arrangements &amp; all necessary accessories complete Third floor</t>
  </si>
  <si>
    <t>Providing and fixing Structural steel works riveted, bolted or welded in built up sections, trusses and framed work,m including cutting, hoisting, fixing in position and applying a priming coat of approved steel primer all complete including cost of materials, Labour, usage charges of machinery complete as per specifications and as per directions of the Engineer -in-charge. Ground floor</t>
  </si>
  <si>
    <t>Providing and fixing Structural steel works riveted, bolted or welded in built up sections, trusses and framed work,m including cutting, hoisting, fixing in position and applying a priming coat of approved steel primer all complete including cost of materials, Labour, usage charges of machinery complete as per specifications and as per directions of the Engineer -in-charge. First floor</t>
  </si>
  <si>
    <t>Providing and fixing Structural steel works riveted, bolted or welded in built up sections, trusses and framed work,m including cutting, hoisting, fixing in position and applying a priming coat of approved steel primer all complete including cost of materials, Labour, usage charges of machinery complete as per specifications and as per directions of the Engineer -in-charge. Second floor</t>
  </si>
  <si>
    <t>Providing and fixing Structural steel works riveted, bolted or welded in built up sections, trusses and framed work,m including cutting, hoisting, fixing in position and applying a priming coat of approved steel primer all complete including cost of materials, Labour, usage charges of machinery complete as per specifications and as per directions of the Engineer -in-charge. Third floor</t>
  </si>
  <si>
    <t>KGS</t>
  </si>
  <si>
    <t xml:space="preserve">Providing stoneware gully trap of approved quality and make fixing in M-15 and plastering with CM 1:3 wherever necessary (Rate includes cost of all materials, fixtures and lead) </t>
  </si>
  <si>
    <t>Providing PVC ringtite pipes conforming to IS 4985:2000 with latest amendments and conveying to worksite, rolling and lowering into trenches, laying true to line and level and perfect linking at joints, testing and commissioning, including loading unloading at both destinations and cuts of pipes wherever necessary including jointing of PVC pipes and specials (excluding cost of specials) with jointing of approved type, with all labour with all lead &amp; lift including encasing the pipe alround to a depth of not less than 15 cms. with soft gravel or selected earth available from the excavation etc. complete and giving necessary hydraulic test to the required pressure as per ISS (Contractor will make his own arrangements for procuring water for testing) etc. complete. for: PVC pipes 75mm dia., 6 kg/sqcm &amp; class 3</t>
  </si>
  <si>
    <t>Ground floor (Waste line  from floor traps &amp; vent pipe)</t>
  </si>
  <si>
    <t>First floor (Waste line from floor traps &amp; vent pipes)</t>
  </si>
  <si>
    <t>second floor</t>
  </si>
  <si>
    <t>M</t>
  </si>
  <si>
    <t>Providing PVC ringtite pipes conforming to IS 4985:2000 with latest amendments and conveying to worksite, rolling and lowering into trenches, laying true to line and level and perfect linking at joints, testing and commissioning, including loading unloading at both destinations and cuts of pipes wherever necessary including jointing of PVC pipes and specials (excluding cost of specials) with jointing of approved type, with all labour with all lead &amp; lift including encasing the pipe alround to a depth of not less than 15 cms. with soft gravel or selected earth available from the excavation etc. complete and giving necessary hydraulic test to the required pressure as per ISS (Contractor will make his own arrangements for procuring water for testing) etc. complete. for: PVC pipes 90mm dia., 6 kg/sqcm &amp; class 3</t>
  </si>
  <si>
    <t xml:space="preserve">Verticles </t>
  </si>
  <si>
    <t>m</t>
  </si>
  <si>
    <t>PVC pipes 110mm dia., 6 kg/sqcm &amp; class 3</t>
  </si>
  <si>
    <t>Providing PVC ringtite pipes conforming to IS 4985:2000 with latest amendments and conveying to worksite, rolling and lowering into trenches, laying true to line and level and perfect linking at joints, testing and commissioning, including loading unloading at both destinations and cuts of pipes wherever necessary including jointing of PVC pipes and specials (excluding cost of specials) with jointing of approved type, with all labour with all lead &amp; lift including encasing the pipe alround to a depth of not less than 15 cms. with soft gravel or selected earth available from the excavation etc. complete and giving necessary hydraulic test to the required pressure as per ISS (Contractor will make his own arrangements for procuring water for testing) etc. complete. for PVC pipes 110mm dia., 6 kg/sqcm &amp; class 3</t>
  </si>
  <si>
    <t>Ground floor(soil &amp; Waste line)</t>
  </si>
  <si>
    <t>First floor(soil &amp; Waste line)</t>
  </si>
  <si>
    <t>terrace ( Vent pipe extension) - 3 No's</t>
  </si>
  <si>
    <t>Stilt floor</t>
  </si>
  <si>
    <t>Providing PVC ringtite pipes conforming to IS 4985:2000 with latest amendments and conveying to worksite, rolling and lowering into trenches, laying true to line and level and perfect linking at joints, testing and commissioning, including loading unloading at both destinations and cuts of pipes wherever necessary including jointing of PVC pipes and specials (excluding cost of specials) with jointing of approved type, with all labour with all lead &amp; lift including encasing the pipe alround to a depth of not less than 15 cms. with soft gravel or selected earth available from the excavation etc. complete and giving necessary hydraulic test to the required pressure as per ISS (Contractor will make his own arrangements for procuring water for testing) etc. complete. for PVC pipes 160mm dia., 6 kg/sqcm &amp; class 3 Stilt floor</t>
  </si>
  <si>
    <t>Providing and fixing C.P. brass bib cock of approved quality conforming to IS:8931</t>
  </si>
  <si>
    <t>set</t>
  </si>
  <si>
    <t>Providing and fixing unplasticised PVC connection pipe with brass unions 30 cm length,15 mm nominal bore</t>
  </si>
  <si>
    <t>Providing and fixing unplasticised PVC connection pipe with brass unions 30 cm length,20 mm nominal bore</t>
  </si>
  <si>
    <t>Providing and placing on terrace (at all floor levels) polyethylene water storage tank, IS : 12701 marked, with cover and suitable locking arrangement and making necessary holes for inlet, outlet and overflow pipes but without fittings and the base support for tank.</t>
  </si>
  <si>
    <t>L</t>
  </si>
  <si>
    <t>Providing and fixing Brass full way valve gate with C.I. wheel of approved quality (screwed end) : For 25 mm dia GM (Copper alloy) Gate valves</t>
  </si>
  <si>
    <t>For 32 mm dia GM (Copper alloy) Gate valves</t>
  </si>
  <si>
    <t>For 40 mm dia GM (Copper alloy) Gate valves</t>
  </si>
  <si>
    <t>Terrace</t>
  </si>
  <si>
    <t>For 50 mm dia GM (Copper alloy) Gate valves</t>
  </si>
  <si>
    <t>For 65 mm dia GM (Copper alloy) Gate valves</t>
  </si>
  <si>
    <t>Terrace - Overhead tank -Distribution Piping</t>
  </si>
  <si>
    <t>Providing and fixing 3 layer PP-R (Poly Propylene Random Copolymer) pipes confirming to IS.15801, UV stabilized and anti-microbial fusion welded, having thermal stability for hot and cold water supply, including all PP-R plain and brass threaded polypropylene random fittings, including fixing the pipe with clamps at 1.00 m spacing. This includes testing of joints complete as per direction of Engineer-In- Charge PN - 16 Pipe, SDR 7.4-25 mm OD</t>
  </si>
  <si>
    <t>Ground floor(Intenral &amp; duct Piping)</t>
  </si>
  <si>
    <t>First floor (Internal &amp; duct piping)</t>
  </si>
  <si>
    <t>PN - 16 Pipe,SDR 7.4- 32 mm OD</t>
  </si>
  <si>
    <t>PN - 16 Pipe,SDR 7.4-40 mm OD</t>
  </si>
  <si>
    <t xml:space="preserve">PN - 16 Pipe,SDR 7.4-50 mm OD </t>
  </si>
  <si>
    <t>Terrace-Distribution Piping</t>
  </si>
  <si>
    <t>PN - 16 Pipe,SDR 7.4-63 mm OD</t>
  </si>
  <si>
    <t xml:space="preserve">Ground floor garden line </t>
  </si>
  <si>
    <t>Earth work excavation for pipelines/cables by Manual means upto 600 mm trench width, as per drawing and technical specifications, including setting out, shoring, strutting, barricading, caution lights, removal of stumps and other deleterious matter, including dressing of excavated surfaces, disposing off or leveling the excavated earth or sorting &amp; stacking the selected earth for reuse in a radius of 50 m. Filling available excavated earth (excluding rock) in trenches, plinth, sides of foundations etc. in layers not exceeding 20cm in depth, consolidating each deposited layer by ramming and watering and lift upto 1.5 m including cost of labour, tools, usage&amp; other appurtenances required to complete the work.In all kinds of soils. Depth upto 1.50m</t>
  </si>
  <si>
    <t>For Sanitary lines Inside premises</t>
  </si>
  <si>
    <t>For Water supply Lines (Borwell pumping, Treated water pumping, Recycled water pumping)</t>
  </si>
  <si>
    <t>Extra for excavating trenches for pipes, cables and similar works in all kinds of soil where excavation width is upto 600 mm for depth exceeding 1.5 m, but not exceeding 3 m. add 20 % extra (Rate is over corresponding basic item for depth upto 1.5 m)</t>
  </si>
  <si>
    <t>cum</t>
  </si>
  <si>
    <t>Earth work excavation by manual means for drains,canals, waste weir draft, approach channels, key trench, foundation of Bridges and such similar works, as per drawing and technical specifications, including setting out, shoring, strutting, barricading, caution lights, excavated surface leveled and sides neatly dressed disposing off or leveling the excavated stuff or sorting &amp; stacking the selected stuff for reuse in a radius of 50 m and lift upto 1.5 m including cost of labour, tools, usage &amp; other appurtenances required to complete the work. In ordinary/soft rock without blasting upto 1.5 m depth</t>
  </si>
  <si>
    <t>Refilling available earth around trenches/pipelines, cables in layers not exceeding 20 cms in depth, compacting each deposited layer by ramming after watering with a lead upto 50 m , and lift upto 1.5 m. Including cost of all labour complete as per specifications</t>
  </si>
  <si>
    <t>110 mm dia Pipes</t>
  </si>
  <si>
    <t>160 mm dia Pipes</t>
  </si>
  <si>
    <t>Providing and laying in position plain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machineries, curing, and all the other appurtenances required to complete the work as per technical specifications. (The cost of steel reinforcement &amp; formwork shall be paid separately) Mix 1:5:10 Using 40 mm and down size graded crushed coarse ag gregates</t>
  </si>
  <si>
    <t>Providing and constructing of Machinehole chambers conical in shape at top with CC 1:3:6 foundation using 40mm and down size graded metal of approved quality and with an offset of 0.15m alround the chamber and brick masonry in C.M 1:4 plaster with bricks of approved quality and CM plaster 1:3 proportion 12mm thick inside and outside except for the conical surface outside where the thickness of plaster shall be 20 mm thick, with 1 to 6 slope in the concrete towards the central drain, finished smooth and fixing of pipes in CC 1:2:4 with graded metal of 20 mm and down size including supplying and fixing SFRC Machinehole frame and cover confoming to IS 12592(Part-I): 1988 &amp; IS 12592(Part-II) :1991 with latest amendments in CC 1:2:4, supplying and fixing of plastic foot steps staggered at 30cms apart as directed, watering, curing,barricading, danger lighting, pouring tar over M.H. frame and cover, cost of tar, shoring, strutting, dewatering, engraving Machinehole No. on the inner and outer conical surface etc. as per the drawing with all lead and lift for various diameters and depths noted belowWith Table Moulded Bricks &amp; Heavy Duty SFRC Cover &amp; Frame: For 1.2m dia</t>
  </si>
  <si>
    <t>Constructing Table Moulded Bricks Machinehole 1.2 m internal dia. , 1.0 M depth &amp; 
Heavy duty SFRC cover &amp; frame</t>
  </si>
  <si>
    <t>Constructing Table Moulded Bricks Machinehole 1.2 m internal dia. , 2.0 m depth &amp; 
Heavy duty SFRC cover &amp; frame</t>
  </si>
  <si>
    <t>Constructing Table Moulded Bricks Machinehole 1.2 m internal dia. , 3.0 M depth &amp; 
Heavy duty SFRC cover &amp; frame</t>
  </si>
  <si>
    <t>Constructing brick masonry chamber of internal dimension 600x600mm and depth of 600mm (inner dimensions) with modular bricks of CD 75 in cement mortar 1:6, bed concrete 150mm thick with 1:3:6, plastering 12 mm thick with cement mortar 1:4, CC 1:2:4 coping 75mm thk for fixing CI cover &amp; frame etc. excluding the cost of CI frame and cover..</t>
  </si>
  <si>
    <t>Constructing brick masonry chamber of internal dimension 450x450mm and depth of 600mm (inner dimensions) with modular bricks of CD 75 in cement mortar 1:6, bed concrete 150mm thick with 1:3:6, plastering 12 mm thick with cement mortar 1:4, CC 1:2:4 coping 75mm thk for fixing CI cover &amp; frame etc. excluding the cost of CI frame and cover</t>
  </si>
  <si>
    <t>Constructing brick masonry chamber of internal dimension 450x300mm and depth of 600mm (inner dimensions) with modular bricks of CD 75 in cement mortar 1:6, bed concrete 150mm thick with 1:3:6, plastering 12 mm thick with cement mortar 1:4, CC 1:2:4 coping 75mm thk for fixing CI cover &amp; frame etc. excluding the cost of CI frame and cover..</t>
  </si>
  <si>
    <t>Providing &amp; fixing 455x610 mm cast iron cover with frame weight to be not less 38kgs (weight of cover 23 kgs and weight of frame 15 kgs)and necessary locking arrangements with M.S flats 32x6 mm etc &amp; painting with two or more coats with black Japan paint etc. complete as directed by the engineer-in-charge.</t>
  </si>
  <si>
    <t>Supplying S&amp;S RCC SPUN / VIBRATED CAST PIPES (REINFORCED) pipes NP-3 Class conforming to IS:458-1988 with latest amentments using ordinary portland cement, for sanitary works and conveying to work site, rolling and lowering into trenches, laying true to line and level including loading and unloading at both destinations and jointing of pipes and specials, perfect linking of joints with jack to correct position including cost of jointing materials, i.e, rubber rings conforming to IS: 5382 for S&amp;S RCC pipes, with all leads and lifts as directed and giving necessary hydraulic test as per ISS to the required pressure and commissioning etc. complete. (Contractor will make his own arrangements for procuring water for testing). Before the execution of the work, the contractor shall carry out the survey RCC NP3 Class pipe of 300 mm dia.</t>
  </si>
  <si>
    <t>Providing and installing at site of work P.V.C. pipes including cost of pipes and specials and labour, including lowering into trenches, laying true to line, level and perfect linking at joints leak proof including jointing of approved type with all labour charges and all lift charges, handling charges including encasing the pipe around to a depth not less than 15 cms with gravel or selected earth available from the excavation etc. complete. At ground level connections only PVC pipes 160mm dia., 6 kg/sqcm &amp; class 3</t>
  </si>
  <si>
    <t>Supplying PVC ringtite pipes conforming to IS 4985:2000 with latest amendments and conveying to worksite, rolling and lowering into trenches, laying true to line and level and perfect linking at joints, testing and commissioning, including loading unloading at both destinations and cuts of pipes wherever necessary including jointing of PVC pipes and specials (excluding cost of specials) with jointing of approved type, with all labour with all lead &amp; lift including encasing the pipe alround to a depth of not less than 15 cms. with soft gravel or selected earth available from
the excavation etc. complete and giving necessary hydraulic test to the required pressure as per ISS (Contractor will make his own arrangements for procuring water for testing) etc</t>
  </si>
  <si>
    <t>PVC pipes 160mm dia., 6 kg/sqcm &amp; class 3</t>
  </si>
  <si>
    <t>Providing to work spot rolling, lowering and placing in position RCC perforated rings in the already excavated pit including loading and unloading at both the destinations with all lead and lift with appurtenances., complete. 1200 mmx1250 mm</t>
  </si>
  <si>
    <t>Providing and fixing SFRC frame and cover conforming to IS 12592 (part-I)-1988 and IS 12592 (part-II)- 1991 with latest amendment, including cutting slabs to the required size for the opening and fixing the cover in C.C. 1:2:4 and C.M. 1:3 plastering 20 mm thick to all exposed faces, curing for 10 days with all lead and lift with appurtenances. complete.</t>
  </si>
  <si>
    <t>a) Medium Duty</t>
  </si>
  <si>
    <t>Granular Aggregates</t>
  </si>
  <si>
    <t>a) 20mm Aggregates</t>
  </si>
  <si>
    <t>b) 25mm Aggregates</t>
  </si>
  <si>
    <t>c) 32mm Aggregates</t>
  </si>
  <si>
    <t>d) 40mm Aggregates</t>
  </si>
  <si>
    <t>Supply and delivery of Centrifugal pumpset at site brand new best make and with discharge duty confirming to ISI standards and its latest amendments 3 HP, size 50x40 Head 30M, Discharge 198 LPM</t>
  </si>
  <si>
    <t>Supply, installing,testing and commissioning COMMON control panel  consisting of the following INCOMING:1 No set of Phase indicating  lamps with SFU of suitable rating 1 No, Analog Ammeter, 1 No Analog  Voltmeter 1ni with Phase selector switch, Isolating switch OUTGOING  for Main Electrical Pump: 1 No. MCB 1 No. DOL of S/D Starter suitable  for respective HP 1 No. Electrcal Protection Like single Phase preventor,  under voltage over Volage, under current over current &amp; dry run  protection suitable for the pump described above 1 no Indoor type NOTE: 
1) DOL- Direct Online Starter 
2) S-D- Star Delta Starter etc. complete 6 to 15 HP pumps</t>
  </si>
  <si>
    <t>Providing, Installing testing and commissioning of Water level controller with following features, Input voltage 220V AC/50 Hz  Voltage Variation +/- 20%, Dry Run Condition 60 Sec Delay after return to normal line voltage and power on.  45 Sec after Dry Run  ,Sump and lank levels indication on the facia. Hi/Low/Normal Voltage indication, Flow indication, Pump Motor On/Off /Trip.  Push-button to override controls and switches on the Pump motor till the tank fills up.  Pump Motor switched on automatically when level falls    below set low.  Auto / Manual Switch for manual operation of pump motor.  Audio Alarm on Dry Run.  Push-button to silence the Alarm  One N/O Contact for DOL  Two N/O, N/C Contacts for Starters  etc., complete</t>
  </si>
  <si>
    <t>White vitreous china clay, WALL  mounted  European Water closet with frame &amp; also with black solid plastic seat and lid, C.P brass hinges, rubber buffers. 32 mm dia CP brass  Concealed Cistern  (all are approved make ) with fittings, C.I / M.S brackets, 40mm diameter flush bend with fittings and clamps, painting of fittings and brackets, cutting and making good the wall and floor wherever required, including cost of materials, labour complete as per specifications. Fxiture as per Annexure. (MR) MAKE :  CNS-WHT-363SPPZ Ewc Coupled Closets W-M Jaquar, ALD-CHR-573 Health Faucet With 8mm Dia Jaquar OPP-CHR-15053pm Angular Stop Cock Jaquar 9609 Rack Bolt Screw- Pair 115mm(4-1/2") Viking</t>
  </si>
  <si>
    <t>fixing charges above items</t>
  </si>
  <si>
    <t>White vitreous china clay, flat back wash basin size 630x450mm with a pair of 15mm C.P brass pillar taps with C.I / M.S brackets, 32 mm C.P. brass waste of standard pattern, painting of fittings and brackets, cutting and making good the wall and floor wherever required, including cost of materials, labour complete as per specifications. (MR) MAKE : CNS-WHT-801 Wall Hung Basin Jaquar, OPP-CHR-15053pm Angular Stop Cock Jaquar, CNS-WHT-305 Half Pedestal Jaquar, OPP-CHR-15001PM Pillar Cock Jaquar, ALD-CHR-729 Click Clack Waste Coupling-32mm H/T Jaquar, ALD-CHR-769L300X190 Bottle Trap (With Internal Partition) Jaquar 3024 Connection Pipe Braided SS 304 Viking</t>
  </si>
  <si>
    <t>Providing &amp; Fixing in position shower set consisting of CP shower rose with CP shower arm, 15 mm dia CP single lever diverter with tipton spout  wall flanges   etc., complete. (MR) MAKE:  OHS-CHR-1989 Overhead Shower Singleflow 100mm Jaquar SHA-CHR-477 Shower Arm Casted 160mm Jaquar OPP-CHR-15079NKPM Single Lever Exposed Parts Kit Of Divert Jaquar ALD-CHR-079N Concealed Body For Single Lever High Flow Jaquar SPJ-CHR-15429PM Opal Prime Spout With Wall Flange Jaquar</t>
  </si>
  <si>
    <t>Providing and fixing 600x450mm bevelLead edge Mirror of superior glass with 6mm hard board backing and fixed to wooden cleats with C.P screws, washers, including cost of materials, labour complete as per specifications. Jaquar  (MR)</t>
  </si>
  <si>
    <t>Providing &amp; Fixing in position toilet paper holder Jaquar continental ITEM CODE: FLR-1151N  (MR)</t>
  </si>
  <si>
    <t>Providing and fixing C.P. brass Towel rail 740mm length, 20mm dia with C.P brackets, fixed to wooden cleats with C.P. brass screws including cost of materials, labour complete as per specifications..Jaquar continental ITEM CODE: CAN-1121BN  (MR)</t>
  </si>
  <si>
    <t>Providing &amp; Fixing in position CP towel ring including necessary fittings etc., complete. Jaquar continental  (MR)</t>
  </si>
  <si>
    <t>Providing &amp; Fixing in position CP twin coat hook including necessary fittings etc., complete. Jaquar continental  (MR)</t>
  </si>
  <si>
    <t>Providing &amp; Fixing in position soap dish Jaquar Continental ITEM CODE: FLR-1131N  (MR)</t>
  </si>
  <si>
    <t>Providing and fixing 25 Ltrs, Horizontal Electric Water heaters, including supports, etc., complete Make: Racold, Venus, Usha  (MR)</t>
  </si>
  <si>
    <t>Providing &amp; fixing in position stainless steel gratings with cockroach traps. Make:  40905 A Drain Flat Round SS 430 125mm(5") Viking</t>
  </si>
  <si>
    <t>Providing &amp; fixing in position stainless steel gratings with cockroach traps. Make:  40906 A Drain Flat Round SS 430 125mm(5") Viking</t>
  </si>
  <si>
    <t>Providing and fixing 600x120x5 mm glass shelf with edges round off, supported on anodised aluminium angle frame with C.P. brass brackets and guard rail complete fixed with 40 mm long screws, rawl plugs etc., complete Jaquar continental  (MR)</t>
  </si>
  <si>
    <t>Providing and fixing quatrz sink  Single Bowl (Compact): 18 × 16 inches to 21 × 18 inches Composition: ~80% natural quartz and ~20% acrylic binder. Heat Resistance: Withstands extreme temperatures up to 280°C (536°F).Surface Type: Completely non-porous, preventing liquid absorption, stains, and bacteria infestation. Noise Reduction:  Dense composite material absorbs vibrations from utensils and running water. the sink includes necessary plumbing fixtures such as long taps, control valves,provision for water purifier, hot taps and cold taps necessary pipesand complete in all respects. (MR) MAKE :  OPP-CHR-15053pm Angular Stop Cock Jaquar, , OPP-CHR-15001PM Pillar Cock Jaquar, ALD-CHR-729 Click Clack Waste Coupling-32mm H/T Jaquar, ALD-CHR-769L300X190 Bottle Trap (With Internal Partition) Jaquar 3024 Connection Pipe Braided SS 304 Viking</t>
  </si>
  <si>
    <t>Earth work in surface excavation by mechanical means for lowering &amp; leveling the ground for all works other than foundation in all kinds of soils &amp; upto depth not exceeding 300mm as per drawing and technical specifications, including setting out, shoring, strutting, barricading, caution lights, removal of stumps and other deleterious matter including dressing of excavated surfaces, disposing off or levelling the excavated earth or sorting &amp; stacking the selected earth for reuse in a radius of 50 m and lift upto 1.5 m including cost of labour, tools, usage of machinery &amp; other appurtenances required to complete the work. In all kinds of soils upto 300 mm depth</t>
  </si>
  <si>
    <t xml:space="preserve">LT ELECTRICAL WORKS
PVC CONDUITS &amp; ITS ACCESSORIES
Open conduit System  
Supplying heavy gauge PVC conduit pipe ……dia....mm thick confirming to IS 2509 with suitable size bends, junction boxes, adhesives paste etc., and fixing using  inverted wood plugs in case of RCC ceiling and RCC wall / stone structure or rawl plugs in case of brick walls and cement plastering the damaged portion using heavy gauge saddles at an interval of 700mm using NF screws. 
a) 19/20 mm dia 2mm thick </t>
  </si>
  <si>
    <t xml:space="preserve">Concealed conduit System  
Supplying heavy gauge PVC conduit pipe ……mm dia ......mm thick confirming to IS 2509 with suitable size bends, metals/PVC  junction boxes, adhesives paste etc., and running before concreting the slab . The conduit should be tied to the reinf+C9orcement rods by using binding wires and unused ways of junction boxes and pipe ends should be covered using PVC end enclosures. run with 18SWG  GI fish wire wherever necessary. 
a) 19/20 mm dia 2mm thick </t>
  </si>
  <si>
    <t>SWITCHES, SOCKETS &amp; ACCESSORIES
Supplying and flush mounting powder coated / galvanized metal box suitable for mounting modular switch plates. The box should be firmly flush mounted after due groove cutting in Brick/Stone/C.C wall</t>
  </si>
  <si>
    <t xml:space="preserve">CONTROL SWITCH GEARS &amp; ACCESSORIES
Supplying push button operated, direct online starter with an antiweld silver cadmium oxide contactor with replaceable fixed and moving  contacts and bimetallic thermal overload relay help in anticorrosion treated sheet steel or iron clad enclosure and fixing the same to suitable capacity wires for 400/440 volts 3 phase motor/single phase motor upto 5 HP. </t>
  </si>
  <si>
    <t>EARTHING AND L.T. U.G. CABLES
Supplying fixing and wiring earth electrode for grounding of DG Sets etc. using 40mm dia 2.9mm thick 2.5mtr long GI pipe  with GI funnel with mesh and suitable size reducer fixed on the top of the earth electrode. The funnel should be enclosed in a CC chamber of 400x400x400mm with a cast iron cover. The earth electrode shall have staggered holes of 12mm dia and the electrode should be covered 150mm all-round with alternate layers of salt and charcoal from the bottom of the CC chamber. The connection from the electrode is to be established through GI strip using GI bolts and nuts.</t>
  </si>
  <si>
    <t>FIXING CHARGES
Fixing charges of Post top/gate/garden fitting/LED on the existing CI/GI or any other pipe using required size of reducer, wiring using suitable wires.</t>
  </si>
  <si>
    <t>LT PANEL WORKS: Design, manufacture, supplying, fixing in position, testing and commissioning of following  MV switchgear panels made up of 14G, suitable for 415 V, 3 phase, 4 wire, 50 Hz power distribution system. The incoming and outgoing feeders shall be accommodated in a modular multitier arrangement and shall be interlocked to avoid paralleling, adequate size cable alley, painting, earthing, numbering, danger plate etc. as required as per specifications and drawings. The panels should be with all items as per SLD and Specification.</t>
  </si>
  <si>
    <t>Supply and fixing Moulded Case Circuit Breaker (MCCB) over the existing wood/panel board using necessary screws, bolts, nuts and wiring complete. Protection of overload and short circuit with thermal magnetic/micro processor releases and earth fault as per IS-13947. (Icu=Ics). In 4P MCCB, all poles should have protection for short -circuit/over load.  For Microprocessor MCCBS Facility for segregating priority and  Non -Priority load must be available in the MCCB.  MCCB shall be provided with double insulation (insulation between front cover and internal power circuits to avoid any accidental contact with live current carrying path with the front cover open). Multi pole breakers shall be designed to break all the poles simultaneously and they shall have a single mechanism.</t>
  </si>
  <si>
    <t>Supplying, fixing and wiring heavy duty low voltage capacitors confirming to IS 2834. 3 phase, 400/440 volts grade, for power factor improvement of rotating machinery.</t>
  </si>
  <si>
    <t xml:space="preserve"> NETWORKING AND COMMUNICATION :
Supplying and fixing of modular switch/Socket/stepped electronic fan regulator/dimmer/telephone socket etc. on existing modular switch plate as per IS 3854 and IS 1293.
</t>
  </si>
  <si>
    <t>Earth work excavation for Foundation by mechanical means for all works &amp; depth upto 3 m, as per drawing and technical specifications, including setting out, shoring, strutting, barricading, caution lights, including dressing of excavated surfaces, disposing off or levelling the excavated earth or sorting &amp; stacking the selected earth for reuse in a radius of 50 m and lift upto 1.5 m including cost of labour, tools, usage of machinery &amp; other appurtenaces required to complete the work. In all kinds of soils Depth upto 3 m</t>
  </si>
  <si>
    <t>Earth work excavation by manual means for drains, canals, waste weir, draft, approach channels, key trenches, foundation of Buildings &amp; bridges and such simillar works in all kinds of soils, as per drawing and technical specifications, including setting out, shoring, strutting, barricading, caution lights, removal of stumps and other deleterious matter, excavated surface leveled and sides neatly dressed disposing off the excavated stuff or sorting &amp; stacking the selected stuff for reuse in a radius of 50 m and lift upto 1.5 m including cost of labour, tools &amp; other appurtenaces required to complete the work. Depth exceeding 1.5m, but not exceeding 3 m</t>
  </si>
  <si>
    <t>Providing and laying in position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machinery, curing, and all the other appurtenances required to complete the work as per technical specifications. Mix 1:4:8 Using 40 mm nominal size graded crushed coarse aggregates</t>
  </si>
  <si>
    <t>Providing and laying in position Cement Concrete for all Foundation works. The granite/trap/basalt crushed graded coarse aggregates and fine aggregates as per relevant IS Codes machine mixed with super plasticizers laid in finished layers, well compacted using needle vibrators, including all lead &amp; lifts, cost of all materials, quality confirming to the requirements of relevant IS codes, labour, Usage charges of machinery, curing and all the other appurtenances required to complete the work as per technical specifications. Footing Concrete M25 Design Mix Using 20 mm nominal size graded crushed coarse aggregates</t>
  </si>
  <si>
    <t>Providing and removing centering , shuttering , strutting , propping etc  and removal of form work for foundation, footings,bases of column for mass concrete including cost of all materials , labours as per specifications.</t>
  </si>
  <si>
    <t xml:space="preserve">Providing and laying in position Cement Concrete for all Foundation works. The granite/trap/basalt crushed graded coarse aggregates and fine aggregates as per relevant IS Codes machine mixed with super plasticizers laid in finished layers, well compacted using needle vibrators, including all lead &amp; lifts, cost of all materials, quality confirming to the requirements of relevant IS codes, labour, Usage charges of machinery, curing and all the other appurtenances required to complete the work as per technical specifications pedestal  Concrete M25 Design Mix Using 20 mm nominal size graded crushed coarse aggregates </t>
  </si>
  <si>
    <t>Providing and removing centering , shuttering , strutting , propping etc  and removal of form work for foundation, footings,bases of column for mass concrete including cost of all materials , labours as per specifications For Pedestal centring .</t>
  </si>
  <si>
    <t>Providing and laying in Cement Concrete for all Basement &amp; surface level works, return walls, retaining walls, sunken floors etc. The granite/trap/ basalt crushed graded coarse aggregates and fine aggregates as per relevant IS Codes machine mixed with super plasticisers, laid in layers, well compacted using needle vibrators, providing weep holes wherever necessary, including all lead &amp; lifts, cost of all materials of quality, labour, Usage charges of machinery, curing and all other appurtenances required to complete the work as per technical specifications. M25 Design Mix Using 20 mm nominal size graded crushed coarse aggregates For Plinth beam.</t>
  </si>
  <si>
    <t>Providing and removing centering, shuttering, strutting, propping etc.., and remove of form work for sides and soffits of beams, beams haunchings, cantilevers girders and lintels not exceeding 1m in depth  including cost of all materials, labours as per specifications  For Plinth Beam</t>
  </si>
  <si>
    <t>Providing Size Stone masonry with hard stone in foundation &amp; plinth with Cement mortar 1:6 (1 cement : 6 coarse sand)</t>
  </si>
  <si>
    <t>Filling available excavated earth (excluding rock) in trenches, plinth, sides of foundations and other similar works etc. in layers not exceeding 20cm in depth, consolidating each deposited layer by ramming and watering, lead up to 50 m and lift upto 1.5 m. Note : 1) Add 5% per m3 for every additional 1.50m depth or part thereoff beyond 4.50 m depth is provided 2) Add 3% per m3 for every additional 1.50m depth or part thereoff beyond initial 1.50 m depth if shoring and strutting is provided.</t>
  </si>
  <si>
    <t>Construction of Embankment by excavating the available approved Gravel/ Murrum deposited at a place or borrow pits during or prior excavation with all lifts and lead, transportation to site, spreading, grading to required slope and compacting to meet the requirement complete as per specifications, including cost of labour,rolling,water,all materials,usage&amp; all other appurtenaces required to complete the work</t>
  </si>
  <si>
    <t>Providing and injecting chemical emulsion for Pre-constructional Anti-Termite Treatment, creating continuous chemical barrier under and around the column pits, walls, trenches, basement excavation, top surface of the plinth filling, junction of wall and floor, along the external perimeter of building, expansion joints, over the top surface of consolidated earth on which apron is to be laid, surrounding of pipes and conduits with Chlorpyriphos 20% E.C. / Lindane 20% E.C. @ 3.19 l/m2 including cost of chemical, diluting in water to one percent concentration, labour, usage charges of machinery, complete as per specifications.</t>
  </si>
  <si>
    <t>sqm</t>
  </si>
  <si>
    <t xml:space="preserve">Providing and laying in position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machinery, curing, and all the other appurtenances required to complete the work as per technical specifications. Mix 1:3:6 Using 40 mm nominal size graded crushed coarse aggregates.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</si>
  <si>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specifications.M35 Design Mix Using 20 mm nominal size graded crushed coarse aggregates stilt floor columns </t>
  </si>
  <si>
    <t>Providing and removing centering, shuttering, strutting, propping etc.., for columns, pillars, piers, abutments, post and struts, squars / rectangular / polygon in plan  including cost of all materials, labours as per specifications.</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</si>
  <si>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roof beam stilt floor </t>
  </si>
  <si>
    <t xml:space="preserve">Same specification as said above for roof beam ground floor </t>
  </si>
  <si>
    <t xml:space="preserve">Same specification as said above for roof beam first floor </t>
  </si>
  <si>
    <t xml:space="preserve">Same specification as said above for roof beam second  floor </t>
  </si>
  <si>
    <t xml:space="preserve">Same specification as said above for roof beam third  floor </t>
  </si>
  <si>
    <t xml:space="preserve">Same specification as said above for roof beam terrace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</si>
  <si>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specifications.M35 Design Mix Using 20 mm nominal size graded crushed coarse aggregates ground floor columns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</si>
  <si>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specifications.M35 Design Mix Using 20 mm nominal size graded crushed coarse aggregates first floor columns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</si>
  <si>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specifications.M30 Design Mix Using 20 mm nominal size graded crushed coarse aggregates second floor columns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</si>
  <si>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specifications.M30 Design Mix Using 20 mm nominal size graded crushed coarse aggregates third floor columns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</si>
  <si>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terrace floor columns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</si>
  <si>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stilt floor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</si>
  <si>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ground  floor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</si>
  <si>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third floor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</si>
  <si>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second floor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</si>
  <si>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first floor </t>
  </si>
  <si>
    <t xml:space="preserve">Providing and removing centering, shuttering, strutting, propping etc.., and remove of form work for sides and soffits of beams, beams haunchings, cantilevers girders and lintels not exceeding 1m in depth  including cost of all materials, labours as per specifications. terrace  floor </t>
  </si>
  <si>
    <t>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stilt floor</t>
  </si>
  <si>
    <t xml:space="preserve">Same specification as said above for roof ground floor </t>
  </si>
  <si>
    <t xml:space="preserve">Same specification as said above for roof first floor </t>
  </si>
  <si>
    <t xml:space="preserve">Same specification as said above for roof second floor </t>
  </si>
  <si>
    <t xml:space="preserve">Same specification as said above for roof third floor </t>
  </si>
  <si>
    <t xml:space="preserve">Same specification as said above for roof terrace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</si>
  <si>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and staircase stilt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</si>
  <si>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ground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</si>
  <si>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a first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</si>
  <si>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second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</si>
  <si>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third floor </t>
  </si>
  <si>
    <t xml:space="preserve">Providing and removing centering , shuttering , strutting , propping etc and removal of form work for flat surface such as suspended floors, roofs landing and etc....thickness upto 200mm,  including cost of all materials , labours as per specifications roof  terrace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</si>
  <si>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staircase  stilt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</si>
  <si>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staircase  ground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</si>
  <si>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staircase  first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</si>
  <si>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staircase  second  floor </t>
  </si>
  <si>
    <t xml:space="preserve">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staircase  third  floor </t>
  </si>
  <si>
    <t xml:space="preserve">Providing and removing centering, shuttering, strutting, propping etc., and removal of form work for Stairs (excluding landing) except spiral staircase including cost of all materials, labour complete as per specificaiton. Specification. Ground floor </t>
  </si>
  <si>
    <t xml:space="preserve">Providing and removing centering, shuttering, strutting, propping etc., and removal of form work for Stairs (excluding landing) except spiral staircase including cost of all materials, labour complete as per specificaiton. Specification. first floor </t>
  </si>
  <si>
    <t xml:space="preserve">Providing and removing centering, shuttering, strutting, propping etc., and removal of form work for Stairs (excluding landing) except spiral staircase including cost of all materials, labour complete as per specificaiton. Specification. second floor </t>
  </si>
  <si>
    <t xml:space="preserve">Providing and removing centering, shuttering, strutting, propping etc., and removal of form work for Stairs (excluding landing) except spiral staircase including cost of all materials, labour complete as per specificaiton. Specification. third floor </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</si>
  <si>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(stilt floor)</t>
  </si>
  <si>
    <t>Tonne</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</si>
  <si>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(First floor)</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</si>
  <si>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(Second floor)</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</si>
  <si>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(Third floor)</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</si>
  <si>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(Terrace floor)</t>
  </si>
  <si>
    <t>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 (Ground floor)</t>
  </si>
  <si>
    <t>Providing and constructing load bearing wall with Solid Concrete blocks of size 400x200x200mm having block density more than 1800kg/m3 and minimum compressive strength of 4.00 N/mm2 conforming to IS 2185 (Part - I) - 2005 and constructed with CM 1:4 as per IS 2572:2005 including cost of all materials, labour, scaffolding and curing, usage charges of machinery etc complete as per specifications.</t>
  </si>
  <si>
    <t xml:space="preserve">First floor </t>
  </si>
  <si>
    <t xml:space="preserve">Second Floor </t>
  </si>
  <si>
    <t xml:space="preserve">Stilt Floor </t>
  </si>
  <si>
    <t xml:space="preserve">Ground Floor </t>
  </si>
  <si>
    <t xml:space="preserve">Third Floor </t>
  </si>
  <si>
    <t xml:space="preserve">Terrace Floor </t>
  </si>
  <si>
    <t>Providing and constructing load bearing wall with Solid Concrete blocks of size 400x150x200mm having block density more than 1800kg/m3 and minimum compressive strength of 4.00 N/mm2 conforming to IS 2185 (Part - I) - 2005 and constructed with CM 1:4 as per IS 2572:2005 including cost of all materials, labour, scaffolding and curing, usage charges of machinery etc complete as per specifications..</t>
  </si>
  <si>
    <t xml:space="preserve">Providing and constructing load bearing wall with Solid Concrete blocks of size 400x100x200mm having block density more than 1800kg/m3 and minimum compressive strength of 4.00 N/mm2 conforming to IS 2185 (Part - I) - 2005 and constructed with CM 1:4 as per IS 2572:2005 including cost of all materials, labour, scaffolding and curing, usage charges of machinery etc complete as per specifications.. </t>
  </si>
  <si>
    <t>Providing and laying in position Cement Concrete for all Sub structures of building, Irrigation works, Sub structure works of bridges, Drain works &amp; other parallel works from 0.50m to 3.50 m height. The granite/trap/basalt crushed graded coarse aggregates and fine aggregates as per relevant IS Codes machine mixed with super plasticisers, laid in layers, well compacted using needle vibrators, providing weep holes wherever necessary, including all lead &amp; lifts, cost of all materials of quality, confirming to the requirements of relevant IS codes, labour, Usage charges of machinery, curing and all other appurtenances required to complete the work as per technical specifications. Mix 1:2:4( M15) Using 20 mm nominal size graded crushed coarse aggregates For Cill Concrete</t>
  </si>
  <si>
    <t>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Lintel</t>
  </si>
  <si>
    <t>Providing and laying in position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The cost includes all lead &amp; lifts, cost of all materials, quality confirming to the requirements of relevant IS codes , labour, Usage charges of machinery, curing and all other appurtenances required to complete the work as per technical specifications.M25 Design Mix Using 20 mm nominal size graded crushed coarse aggregates  For chejjah</t>
  </si>
  <si>
    <t>Providing and removing centering , shuttering , strutting , propping etc and removal of form work for flat surface such as suspended floors , roofs landing and etc....thickness upto 200mm,  including cost of all materials , labours as per specifications.</t>
  </si>
  <si>
    <t>Providing and laying cinder concrete in cement 1:15 ( 1 cement : 15 cinder of 12.5mm nominal gauge) on terraced roof or sunken slabs, laid to slope compacting, including cost of materials, labour, curing complete as per specifications.</t>
  </si>
  <si>
    <t>Providing and laying water proofing treatment to the Roof with PU based single component elastomeric pure polyurethane based coating on New terrace/Chajjas/Sunken portion of WC:Bathroom, cold applied PU waterproofing membrane that is highly elastic with elongation greater than 400% and tensile strength greater than 2MPa as per ASTM D412. The waterproofing membrane to be applied in 2coats @ 1.6 kg/m2 to achieve final DFT (Dry Film Thickness) of 1mm including prime coat of epoxy primer @150 g/m2 and protection with 120gsm Geo-textile over the waterproofing membrane. The finished cost to include surface preparation, making coving at Junction, Bore Packing, treatment of construction joints completely as per specification.</t>
  </si>
  <si>
    <t>Providing 6 mm cement plaster with cement mortar 1:3 (1 cement : 3 fine sand) on concrete surface / ceilings including rounding off corners wherever required smooth rendering, providing and removing scaffolding, including cost of materials, labour, curing complete as per specifications and as per directions of Engineer-in-charge. For Ceiling plastering</t>
  </si>
  <si>
    <t>Providing 12 mm cement plaster with cement mortar 1:6 (1 cement: 6 fine sand) including rounding off corners wherever required smooth rendering, providing and removing scaffolding, including cost of materials, labour, curing complete as per specifications and as per directions of Engineer-in-charge. Inner wall Plastering</t>
  </si>
  <si>
    <t>Providing 15 mm cement plaster with cement mortar 1:3 (1 cement: 3coarse sand) finished with a floating coat of neat cement on the rough side of single or half brick wall including rounding off corners wherever required smooth rendering, providing and removing scaffolding,including cost of materials, labour, curing complete as per specifications and as per directions of Engineer-in-charge.  External wall Plastering</t>
  </si>
  <si>
    <t>Providing 15 mm cement plaster on the rough side of single or half brick wall of mix 1:4 (1 cement: 4 fine sand) including rounding off corners wherever required smooth rendering, providing and removing scaffolding, including cost of materials, labour, curing complete as per specifications and as per directions of Engineer-in-charge. Rough  Plastering for Toilets</t>
  </si>
  <si>
    <t>Providing and fixing M.S. grills of required pattern in frames of windows etc. with M.S. flats, square or round bars etc. including priming coat with approved steel primer all complete. Fixed to steel windows by welding.</t>
  </si>
  <si>
    <t>kgs</t>
  </si>
  <si>
    <t>Providing &amp; fixing of 3-track x 2-panel sliding windows made out of multi chambered UPVC(Matching to RAL-9016) sections and with minimum TiO2(Titanium Dioxide) at 6PHR with TPE(Thermo Plastic Elastomer) and lead free, gaskets -grey colour having isolated drainage and reinforced with Galvanized Iron profile through-out the window frame. The outer frame having an overall size of 108mm width x 45mmheight with reinforcement of 1mm thickness and Sash with overall size of 39mm x 75mm with GI reinforcement of 2mm and mesh sash of size 37mm x 58mm. Coextruded Glazing bead for fixing of glass shall be of size 20mm x 24 mm. Windows shall be provided with 6mm plain float glass, standard hardware&amp; Multi point locking system with touch lock. Wall thickness of frame &amp; sash shall be of 2mm-2.5mm. Maximum possible size – 2419mm x 2200mm. (The cost is inclusive of all fixtures and separate charges for minor T&amp;P's shall not be made)</t>
  </si>
  <si>
    <t>Providing and fixing factory made single extruded WPC (Wood Polymer Composite) solid door/window/Clerestory windows &amp; other Frames/ Chowkhat comprising of virgin PVC polymer of K value 58-60 (Suspension Grade), calcium carbonate and natural fibres (wood powder/rice husk/ wheat husk) and non toxic additives (maximum toxicity index of 12 for 100 g) fabricated with miter joints after applying PVC solvent cement and screwed with full body threaded star headed SS screws having minimum frame density of 850 kg/m3, screw withdrawal strength of 2200 N (Face) &amp; 1100 N (Edge), minimum compressive strength of 58 N/mm2 , modulus of elasticity 900 N/mm2 and resistance to spread of flame of Class A category with property of being termite/borer proof, water/moisture proof and fire retardant and fixed in position with M.S hold fast/lugs/SS dash fasteners of required dia and length complete as per direction of Engineer-In Charge. (Fixtures shall be paid for separately)</t>
  </si>
  <si>
    <t>Providing and fixing factory made Green certified, Anti Termite, UV resistant, high water absorbant single extruded WPC (Wood PolymerComposite) solid plain flush door shutter of required size comprising of virgin polymer of K value 58-60 (Suspension Grade), calcium carbonate and natural fibers (wood powder/rice husk/wheat husk) and non toxic additives (maximum toxicity index of 12 for 100 g) having minimum density of 650 kg/m3 and screw withdrawal strength of 1800 N (Face) &amp; 900 N (Edge), minimum compressive strength of 50 N/mm2 , modulus of elasticity 850 N/mm2 and resistance to spread of flame of Class A category with property of being termite/borer proof, water/moisture proof and fire retardant and fixing with stainless steel butt hinges of required size with necessary full body threaded star headed counter sunk S.S screws The cost includes cost of materials, transportation, labour and fixing charges.(Cost of Fixtures to be paid separately)  30 mm thickness</t>
  </si>
  <si>
    <t>Providing and fixing flush door shutter made out of solid core block board type, well seasoned , chemicaly treated hard wood battens and internal frame with minimum 45 mm wide wooden frame alround door shutters covered with cross bonded wooden sheets (core veneer) hot pressed and fastened on both sides of the door useing liquid phenol formaldehyde resin as per IS specifications 2202 (part-I) 1991. from manufacturer complete as per spcification. -do- 30 mm thick Both side teak</t>
  </si>
  <si>
    <t>Providing and fixing aluminium sliding doors (robust aluminium alloy frames 6000 series)with frosted glass of 10mm Material: High-grade aluminum alloy with anti-corrosion treatments.Surface Finish: Powder-coated Frosted Glass: For optimal privacy while allowing light transmission. Track Mechanism: single track system with Stainless steel rollers Sealing: Equipped with EPDM weather-stripping for superior water and vapor sealing.including all necessary fixtures such as door stopper, handles  all complete as specified and as directed by the Engineer-in-Charge</t>
  </si>
  <si>
    <t>Providing and laying Black Lapotra Granite stone flooring in linear as well as curvilinear portions of the building all complete as per the architectural drawings with 18mm thick stone slab over 20 mm (average) thick base of cement mortar 1:4 (1 cement : 4 coarse sand) laid and jointed with cement slurry and pointing with white cement slurry admixed with pigment of matching shade including rubbing , curing and polishing etc. all complete as specified and as directed by the Engineer-in-Charge.</t>
  </si>
  <si>
    <t>Providing and fixing 18 mm thick gang saw cut granite of any color and shade, mirror polished, premoulded and prepolished, machine cut for kitchen platforms, vanity counters, window sills, facias and similar locations of required size, approved shade, colour and texture laid over 20 mm thick base cement mortar 1:4 (1 cement : 4 coarse sand), joints treated with white cement, mixed with matching pigment, epoxy touch up, including rubbing, curing, moulding and polishing to edges to give high gloss finish etc. complete at all levels. Area of the slab = 0.50 m2</t>
  </si>
  <si>
    <t>Providing edge moulding to 18mm thick Granite stone counters, vanities etc including machine polishing to edge to give high gloss finish etc. complete as per design approved by Engineer-in-charge.</t>
  </si>
  <si>
    <t xml:space="preserve">Providing and applying white cement based putty of average thickness 1 mm, of approved brand and manufacturer, over the plastered wall surface to prepare the surface even and smooth complete as per specifications and as per directions of Engineer in charge. </t>
  </si>
  <si>
    <t>Finishing walls with 100% Premium acrylic emulsion paint having VOC less than 50 gm/litre and UV resistance as per IS 15489:2004, Alkali &amp; fungal resistance, dirt resistance exterior paint of required shade (Company Depot Tinted) with silicon additives, New work (Two coats applied @ 1.43 litre/ 10 m². Over and including priming coat of exterior primer applied @ 0.90 litre/10 m² with paint of approved quality to give an even shade, after thoroughly brooming the surface to remove all dirt, dust, mortar drops and foreign matter including preparing the surface even and sand paper smooth, cost of materials, labour complete as per specifications and as per directions of Engineer-in-charge</t>
  </si>
  <si>
    <t>Finishing walls with Acrylic Smooth exterior paint of required shade :New work (Two coat applied @ 1.67 ltr/10 m² over and including priming coat of exterior primer applied @ 2.20 kg/10 m²) with paint of approved quality to give an even shade, after thoroughly brooming the surface to remove all dirt, dust, mortar drops and foreign matter including preparing the surface even and sand paper smooth, cost of materials, labour complete as per specifications and as per directions of Engineer-in-charge.</t>
  </si>
  <si>
    <t>Providing and laying Vitrified tiles with thickness 9-10 mm in different sizes with water absorption less than 0.08 % and conforming to I.S. 15622, of approved make, in all colours &amp; shade, over 12 mm thick bed of cement mortar 1:3 (1 cement: 3 coarse sand), jointing with grey cement slurry @ 3.3 kg/ m2 including grouting the joint with white cement &amp; matching pigments etc. complete.  Size of Tile 600X1200 mm.</t>
  </si>
  <si>
    <t>Providing and laying Ceramic glazed floor tiles of size 300x300 mm (thickness to be specified by the manufacturer), of 1st quality conforming to IS : 15622, of approved make, in all colours, shades, except White, Ivory, Grey, Fume Red Brown, laid on 20 mm thick bed of cement mortar 1:4 (1 Cement : 4 Coarse sand), jointing with grey cement slurry @ 3.3 kg/ m2 including pointing the joints with white cement and matching pigments etc., complete.</t>
  </si>
  <si>
    <t>Providing skirting, dadooing, rises of steps with colour glazed tiles 6mm thick on 10mm thick cement plaster 1:3 and jointed with white cement slurry over existing rough plaster surface using glazed tiles of approved make and size including cost of materials, labour, complete as per specifications.</t>
  </si>
  <si>
    <t>Applying priming coat: With ready mixed pink or Grey primer of approved brand and manufacture on wood work (hard and soft wood) including preparing the surface after thorougly cleaning oil, grease, dirt and foreign matter, cost of materials, labour complete as per specifications and as per directions of Engineer-in-charge.</t>
  </si>
  <si>
    <t>Applying priming coat: With ready mixed red oxide zinc chromate primer of approved brand and manufacture on steel galvanised iron/ steel works including preparing the surface after thorougly cleaning oil, grease, dirt and foreign matter, cost of materials, labour complete as per specifications and as per directions of Engineer-in-charge.</t>
  </si>
  <si>
    <t>Painting with synthetic enamel paint of approved brand and manufacture of required colour to give an even shade :Two coats on new work over an under coat of suitable shade with ordinary paint of approved brand and manufacture after thoroughly brooming the surface to remove all dirt, dust, mortar drops and foreign matter including preparing the surface even and sand paper smooth, cost of materials, labour complete as per specifications and as per directions of Engineer-in-charge.</t>
  </si>
  <si>
    <t>Providing and fixing bright finished brass butt hinges with necessary screws etc. complete :125x70x4 mm (ordinary type)</t>
  </si>
  <si>
    <t xml:space="preserve">Providing and fixing bright finished brass tower bolts (barrel type) with necessary screws etc. complete : 250x10mm. </t>
  </si>
  <si>
    <t>Providing and fixing chromium plated brass 100 mm mortice latch and lock with 6 levers and a pair of lever handles of approved quality with necessary screws etc. complete</t>
  </si>
  <si>
    <t>Brass handles 125 mm with plate 175x32 mm.</t>
  </si>
  <si>
    <t xml:space="preserve">Providing and fixing 150 mm bright finished floor brass door stopper with rubber cushion, necessary brass screws etc. to suit shutter thickness complete </t>
  </si>
  <si>
    <t xml:space="preserve">Providing and fixing bright finished brass tower bolts (barrel type) with necessary screws etc. complete : 150x10mm. </t>
  </si>
  <si>
    <t xml:space="preserve">Providing and fixing stainless steel (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stainless steel bolts etc., of required size, on the top of the floor or the side of waist slab with suitable arrangement as per approval of Engineer-in- charge, (for payment purpose only weight of stainless steel members shall be considered excluding fixing accessories such as nuts, bolts, fasteners etc.) including cost of materials, labour, usage charges of machinery complete as per specifications and as per directions of the Engineer-in-Charge. </t>
  </si>
  <si>
    <t>Providing and fixing Stainless Steel Grab Bar 600 mm Long with all concealed fitting arrangements &amp; all necessary accesories complete - Class Premium</t>
  </si>
  <si>
    <t>Providing and fixing 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 including cost of materials, labour, usage charges of machinery complete as per specifications and as per directions of the Engineer-in-Charge.</t>
  </si>
  <si>
    <t>Providing and fixing factory made 18 mm thick single extruded WPC (Wood Polymer Composite) solid plain white colour board Jali, CNC (Computer Numeric Control) routed of approved design by Engineer-incharge which are machine cut for duct/shaft covering, partitions and facades comprising of virgin Polymer of K value 58-60 (Suspension Grade), calcium carbonate and natural fibers (wood powder/rice husk/wheat husk) and non toxic additives (maximum toxicity index of 12 for 100 g) having minimum density of 650 kg/m3 and screw withdrawal strength of 1800 N (Face) minimum compressive strength 50 N/mm2 , modulus of elasticity 850 N/mm2 and resistance to spread of flame of Class A category with properties of being termite/borer proof, water/moisture proof and fire retardant and fixing as per requirement at site with necessary stainless steel fasteners and SS screws etc., all complete as per direction of Engineer-In-Charge. (Note: M.S framework required with priming coat shall be paid separately)</t>
  </si>
  <si>
    <t>Providing and fixing of Aluminium composite panel of approved make and colour for wall cladding for Brick/Rcc/stone walls &amp; coloumns/beams with necessary aluminium frame works at required level made out of 50x25x4mm C section or equivalent. The panel should consist of 3mm thick non-halogenated FR grade mineral based polymer ( 2 hrs fire resistance as per ASTM E119-12 and clause B, S1, do as per ENT 13501-1sandwiched between 0.50 skins thick aluminium sheet making a total panel thickness of 4mm. The surfaces will be finished with PVDF based coating on topsides and service coating on reverse sides would be in polyester paint. The system shall be fixed using GI brackets, aluminium L cleats and stainless steel bolts and nuts complete with spring washer and cap nuts and all other necessary accessories, sealing shall be done with necessary rods etc., complete. For Straight Portion</t>
  </si>
  <si>
    <t>Design supply &amp; installation of suspended Glazing system designed to withstand the wind pressure as per IS 875 (Part-III). The Suspended System held with Spider Fittings of SS-316 Grade Steel of approved manufacturer with glass panel having 12 mm thick clear toughened glass held together with SS- 316 Grade Stainless steel Spider &amp; bolt assembly with laminated glass fins 21 mm thick. The Glass fins and glass panel assembly shall be connected to Slab/beams by means of SS- 316 Grade stainless steel brackets &amp; Anchor bolts and at the bottom using SS channel of 50x25x2mm using fastener &amp; anchor bolts, non staining weather sealants of approved make, Teflon/ nylon bushes and separators to prevent bi-metallic contacts, all complete to perform as per specification and approved drawings. The complete system to be designed to accommodate thermal expansion &amp; seismic movements etc. The joints between glass panels (6 to 8 mm) and gaps at the perimeter &amp; in U channel of the assembly to be filled with non staining weather sealant, so as to make the entire system fully water proof &amp; dust proof. The rate shall include all design, Engineering and shop drawing including approval from structural designer, labour, T&amp;P, scaffolding, other incidental charges including wastage, enabling temporary services all fitting fixers nut bolts, washer, Buffer plates, fastener, anchors, SS channel laminated glass etc. all complete. For the purpose of payment, actual elevation area of Glazing including thickness of joints and the portion of Glass panel inside the SS channel shall be measured.</t>
  </si>
  <si>
    <t>Providing and fixing of clay tiles for cladding tiles of size 230x75x10mm thick on 12mm thick cement mortar 1:3 (1 cement : 3 coarse sand) &amp; jointed with Adhesive/cement slurry over rough plaster surface excluding cost of rough plastered surface and the surface is painted with red apex paint and black apex paint into the groves. The work includes cost of all materials, labour charges for all items of work, usage charges for equipment, etc., complete as per specification.</t>
  </si>
  <si>
    <t>Providing and fixing 12 mm thick frameless toughened glass partition &amp;  door shutter of approved brand and manufacture, including providing and fixing top &amp; bottom pivot &amp; double acting hydraulic floor spring type fixing arrangement and making necessary holes etc. for fixing required door fittings, all complete as per direction of Engineer-in-charge (Door handle, lock and stopper etc.) including cost of materials, labour, usage charges of machinery complete as per specifications and as per directions of the Engineer-in-Charge.</t>
  </si>
  <si>
    <t xml:space="preserve">Providing and laying in position plain cement concrete for levelling course for all works in foundation. The granite / trap / basalt crushed graded coarse aggregates and fine aggregates as per relevant IS Codes machine mixed, laid in layers not exceeding 150 mm thickness, well compacted using plate vibrators, including all lead &amp; lifts, cost of all materials of quality, labour, Usage charges of machineries, curing, and all the other appurtenances required to complete the work as per technical specifications. (The cost of steel reinforcement &amp; formwork shall be paid separately) Mix 1:3:6( M10) Using 20 mm nominal size graded crushed coarse aggregates For coping  &amp; water proofing </t>
  </si>
  <si>
    <t>Cum</t>
  </si>
  <si>
    <t>Providing and laying 80mm thick factory made precast M -30 grade Cement Concrete Paver Block as per IRC SP 63:2018 &amp; IS 15658 for Commercial Traffic Axle load repetitions upto 10MSA &amp; for Residential Streets of approved shape and colour, laid in required pattern and including over 40mm thick compacted bed of coarse sand, filling the joints with fine sand etc. all complete as per the direction of Engineer-in-charge.</t>
  </si>
  <si>
    <t>Providing, laying &amp; fixing cement base, precast, pre polished cement concrete, designer tiles 25mm thick conforming to IS 1237 heavy duty tiles for flooring, treads of steps and landing, laid on a bed of 12mm thick cement mortar 1:3 mis finished with flush pointing using white cement, including cost of materials, mortar, including cutting, griding the edge to half/full round wherever required, labour, curing complete as per specification.</t>
  </si>
  <si>
    <t>Providing and fixing suitable plaster mesh 100mm wide manufactured out of hot dipped galvanised iron of nominal thickness 0.35mm with a zinc coating of 120g/m2 width, along route of walls chipped for services, junction between RCC and brick walls including cost of materials, labour for fixing complete as per specifications. ( length of mesh only be measured for payment</t>
  </si>
  <si>
    <t>Providing, laying, spreading and compacting graded stone aggregate to wet mix macadam specification including premixing the Material with water at OMC in mechanical mix plant carriage of mixed Material by tipper to site, laying in uniform layers with paver/grader in sub-base / base course on well prepared surface and compacting with vibratory roller to achieve the desired density.</t>
  </si>
  <si>
    <t xml:space="preserve">Supplying and fixing M15 grade precast cement concrete Kerb stones for Roadway, Sidewalls and gutters fixed with CM 1:3 fixed and finsihed in line as per direction of Engineer in charge. (The cost of PCC shall be paid extra)900 x 250 x 150 mm size </t>
  </si>
  <si>
    <t xml:space="preserve">GRAND TOTAL </t>
  </si>
  <si>
    <t xml:space="preserve">TOTAL COST OF THE PROJECT </t>
  </si>
  <si>
    <t>GST 18%</t>
  </si>
  <si>
    <t xml:space="preserve">SCHEDULE B </t>
  </si>
  <si>
    <t>QUOTED RATE 
(Rs.)</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</si>
</sst>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6" formatCode="&quot;$&quot;#,##0_);[Red]\(&quot;$&quot;#,##0\)"/>
    <numFmt numFmtId="44" formatCode="_(&quot;$&quot;* #,##0.00_);_(&quot;$&quot;* \(#,##0.00\);_(&quot;$&quot;* &quot;-&quot;??_);_(@_)"/>
    <numFmt numFmtId="43" formatCode="_(* #,##0.00_);_(* \(#,##0.00\);_(* &quot;-&quot;??_);_(@_)"/>
    <numFmt numFmtId="164" formatCode="&quot;₹&quot;\ #,##0;&quot;₹&quot;\ \-#,##0"/>
    <numFmt numFmtId="165" formatCode="_ &quot;₹&quot;\ * #,##0.00_ ;_ &quot;₹&quot;\ * \-#,##0.00_ ;_ &quot;₹&quot;\ * &quot;-&quot;??_ ;_ @_ "/>
    <numFmt numFmtId="166" formatCode="_ * #,##0.00_ ;_ * \-#,##0.00_ ;_ * &quot;-&quot;??_ ;_ @_ "/>
    <numFmt numFmtId="167" formatCode="\\#,##0;[Red]&quot;\-&quot;#,##0"/>
    <numFmt numFmtId="168" formatCode="\\#,##0.00;[Red]&quot;\-&quot;#,##0.00"/>
    <numFmt numFmtId="169" formatCode="#,##0.00\ ;&quot; (&quot;#,##0.00\);&quot; -&quot;#\ ;@\ "/>
    <numFmt numFmtId="170" formatCode="#,##0;\-#,##0;&quot;-&quot;"/>
    <numFmt numFmtId="171" formatCode="General_)"/>
    <numFmt numFmtId="172" formatCode="0.000"/>
    <numFmt numFmtId="173" formatCode="#,##0.0_);\(#,##0.0\)"/>
    <numFmt numFmtId="174" formatCode="#,##0.000_);\(#,##0.000\)"/>
    <numFmt numFmtId="175" formatCode="yyyy"/>
    <numFmt numFmtId="176" formatCode="\(0.00%"/>
    <numFmt numFmtId="177" formatCode="_(* #,##0.00_);_(* \(#,##0.00\);_(* \-??_);_(@_)"/>
    <numFmt numFmtId="178" formatCode="\$#,##0_);[Red]&quot;($&quot;#,##0\)"/>
    <numFmt numFmtId="179" formatCode="0.0"/>
    <numFmt numFmtId="180" formatCode="_ * #,##0.00_ ;_ * \-#,##0.00_ ;_ * \-??_ ;_ @_ "/>
    <numFmt numFmtId="181" formatCode="#,##0."/>
    <numFmt numFmtId="182" formatCode="\$#."/>
    <numFmt numFmtId="183" formatCode="m\o\n\th\ d\,\ yyyy"/>
    <numFmt numFmtId="184" formatCode="&quot;US$&quot;#,##0.00;&quot;(US$&quot;#,##0.00\)"/>
    <numFmt numFmtId="185" formatCode="_([$€-2]* #,##0.00_);_([$€-2]* \(#,##0.00\);_([$€-2]* &quot;-&quot;??_)"/>
    <numFmt numFmtId="186" formatCode="#.00"/>
    <numFmt numFmtId="187" formatCode="#."/>
    <numFmt numFmtId="188" formatCode="0.00_)"/>
    <numFmt numFmtId="189" formatCode="#,##0.000"/>
    <numFmt numFmtId="190" formatCode="mm/dd/yy"/>
    <numFmt numFmtId="191" formatCode="\+0.00%\+"/>
    <numFmt numFmtId="192" formatCode="0.00%\)"/>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0;\-#,##0;\-"/>
    <numFmt numFmtId="198" formatCode="\$#,##0.00_);[Red]&quot;($&quot;#,##0.00\)"/>
    <numFmt numFmtId="199" formatCode="_-* #,##0.00_-;\-* #,##0.00_-;_-* \-??_-;_-@_-"/>
    <numFmt numFmtId="200" formatCode="_(* #,##0.00_);_(* \(#,##0.00\);_(* \-????_);_(@_)"/>
    <numFmt numFmtId="201" formatCode="\$#,##0.00;[Red]&quot;-$&quot;#,##0.00"/>
    <numFmt numFmtId="202" formatCode="_(\$* #,##0.00_);_(\$* \(#,##0.00\);_(\$* \-??_);_(@_)"/>
    <numFmt numFmtId="203" formatCode="#,##0.00000000000;[Red]\-#,##0.00000000000"/>
    <numFmt numFmtId="204" formatCode="m&quot;ont&quot;h\ d&quot;, &quot;yyyy"/>
    <numFmt numFmtId="205" formatCode="_([$€-2]* #,##0.00_);_([$€-2]* \(#,##0.00\);_([$€-2]* \-??_)"/>
    <numFmt numFmtId="206" formatCode="&quot; &quot;#,##0.00&quot; &quot;;&quot; (&quot;#,##0.00&quot;)&quot;;&quot; -&quot;#&quot; &quot;;&quot; &quot;@&quot; &quot;"/>
    <numFmt numFmtId="207" formatCode="&quot;Z$&quot;#,##0_);\(&quot;Z$&quot;#,##0\)"/>
    <numFmt numFmtId="208" formatCode="_(* #,##0.00000000_);_(* \(#,##0.00000000\);_(* \-??_);_(@_)"/>
    <numFmt numFmtId="209" formatCode="_(* #,##0.00000000_);_(* \(#,##0.00000000\);_(* &quot;-&quot;??_);_(@_)"/>
    <numFmt numFmtId="210" formatCode="_(* #,##0_);_(* \(#,##0\);_(* &quot;-&quot;??_);_(@_)"/>
  </numFmts>
  <fonts count="74">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Helv"/>
      <charset val="204"/>
    </font>
    <font>
      <sz val="14"/>
      <name val="Terminal"/>
      <family val="3"/>
    </font>
    <font>
      <sz val="10"/>
      <name val="Helv"/>
    </font>
    <font>
      <sz val="12"/>
      <name val="Times New Roman"/>
      <family val="1"/>
    </font>
    <font>
      <sz val="10"/>
      <name val="Helv"/>
      <family val="2"/>
      <charset val="204"/>
    </font>
    <font>
      <sz val="10"/>
      <name val="Helv"/>
      <family val="2"/>
    </font>
    <font>
      <sz val="11"/>
      <color indexed="8"/>
      <name val="Calibri"/>
      <family val="2"/>
    </font>
    <font>
      <sz val="10"/>
      <name val="Tahoma"/>
      <family val="2"/>
    </font>
    <font>
      <sz val="11"/>
      <color indexed="9"/>
      <name val="Calibri"/>
      <family val="2"/>
    </font>
    <font>
      <sz val="11"/>
      <color indexed="20"/>
      <name val="Calibri"/>
      <family val="2"/>
    </font>
    <font>
      <sz val="12"/>
      <name val="Tms Rmn"/>
    </font>
    <font>
      <sz val="10"/>
      <color indexed="8"/>
      <name val="Arial"/>
      <family val="2"/>
    </font>
    <font>
      <sz val="9"/>
      <name val="Times New Roman"/>
      <family val="1"/>
    </font>
    <font>
      <sz val="10"/>
      <name val="Courier New"/>
      <family val="3"/>
    </font>
    <font>
      <b/>
      <sz val="11"/>
      <color indexed="52"/>
      <name val="Calibri"/>
      <family val="2"/>
    </font>
    <font>
      <b/>
      <sz val="11"/>
      <color indexed="9"/>
      <name val="Calibri"/>
      <family val="2"/>
    </font>
    <font>
      <b/>
      <sz val="1"/>
      <color indexed="8"/>
      <name val="Courier New"/>
      <family val="3"/>
    </font>
    <font>
      <sz val="10"/>
      <name val="MS Serif"/>
      <family val="1"/>
    </font>
    <font>
      <sz val="1"/>
      <color indexed="8"/>
      <name val="Courier"/>
      <family val="3"/>
    </font>
    <font>
      <sz val="10"/>
      <color indexed="16"/>
      <name val="MS Serif"/>
      <family val="1"/>
    </font>
    <font>
      <sz val="11"/>
      <color indexed="8"/>
      <name val="Calibri"/>
      <family val="2"/>
      <charset val="1"/>
    </font>
    <font>
      <i/>
      <sz val="11"/>
      <color indexed="23"/>
      <name val="Calibri"/>
      <family val="2"/>
    </font>
    <font>
      <sz val="10"/>
      <name val="Times New Roman"/>
      <family val="1"/>
    </font>
    <font>
      <sz val="11"/>
      <color indexed="17"/>
      <name val="Calibri"/>
      <family val="2"/>
    </font>
    <font>
      <sz val="8"/>
      <name val="Arial"/>
      <family val="2"/>
    </font>
    <font>
      <b/>
      <sz val="12"/>
      <name val="Arial"/>
      <family val="2"/>
    </font>
    <font>
      <sz val="1"/>
      <color indexed="8"/>
      <name val="Courier New"/>
      <family val="3"/>
    </font>
    <font>
      <b/>
      <sz val="15"/>
      <color indexed="56"/>
      <name val="Calibri"/>
      <family val="2"/>
    </font>
    <font>
      <b/>
      <sz val="13"/>
      <color indexed="56"/>
      <name val="Calibri"/>
      <family val="2"/>
    </font>
    <font>
      <b/>
      <sz val="11"/>
      <color indexed="56"/>
      <name val="Calibri"/>
      <family val="2"/>
    </font>
    <font>
      <b/>
      <sz val="1"/>
      <color indexed="8"/>
      <name val="Courier"/>
      <family val="3"/>
    </font>
    <font>
      <u/>
      <sz val="10"/>
      <color indexed="12"/>
      <name val="Arial"/>
      <family val="2"/>
    </font>
    <font>
      <sz val="11"/>
      <color indexed="62"/>
      <name val="Calibri"/>
      <family val="2"/>
    </font>
    <font>
      <sz val="11"/>
      <color indexed="52"/>
      <name val="Calibri"/>
      <family val="2"/>
    </font>
    <font>
      <sz val="11"/>
      <color indexed="60"/>
      <name val="Calibri"/>
      <family val="2"/>
    </font>
    <font>
      <sz val="11"/>
      <name val="Tahoma"/>
      <family val="2"/>
    </font>
    <font>
      <b/>
      <i/>
      <sz val="16"/>
      <name val="Helv"/>
    </font>
    <font>
      <sz val="10"/>
      <name val="Arial"/>
      <family val="2"/>
      <charset val="204"/>
    </font>
    <font>
      <sz val="11"/>
      <name val="Times New Roman"/>
      <family val="1"/>
    </font>
    <font>
      <sz val="10"/>
      <name val="Simplex"/>
    </font>
    <font>
      <b/>
      <sz val="11"/>
      <color indexed="63"/>
      <name val="Calibri"/>
      <family val="2"/>
    </font>
    <font>
      <sz val="12"/>
      <color indexed="8"/>
      <name val="Times New Roman"/>
      <family val="1"/>
    </font>
    <font>
      <sz val="8"/>
      <name val="Helv"/>
    </font>
    <font>
      <sz val="10"/>
      <name val="MS Sans Serif"/>
      <family val="2"/>
    </font>
    <font>
      <b/>
      <sz val="8"/>
      <color indexed="8"/>
      <name val="Helv"/>
    </font>
    <font>
      <b/>
      <sz val="11"/>
      <name val="Times New Roman"/>
      <family val="1"/>
    </font>
    <font>
      <b/>
      <sz val="18"/>
      <color indexed="56"/>
      <name val="Cambria"/>
      <family val="2"/>
    </font>
    <font>
      <b/>
      <sz val="11"/>
      <color indexed="8"/>
      <name val="Calibri"/>
      <family val="2"/>
    </font>
    <font>
      <sz val="11"/>
      <color indexed="10"/>
      <name val="Calibri"/>
      <family val="2"/>
    </font>
    <font>
      <sz val="11"/>
      <name val="돋움"/>
      <family val="3"/>
      <charset val="129"/>
    </font>
    <font>
      <sz val="12"/>
      <name val="바탕체"/>
      <family val="1"/>
      <charset val="129"/>
    </font>
    <font>
      <sz val="10"/>
      <name val="ＭＳ ゴシック"/>
      <family val="3"/>
    </font>
    <font>
      <sz val="10"/>
      <name val="Mangal"/>
      <family val="2"/>
    </font>
    <font>
      <sz val="11"/>
      <color indexed="8"/>
      <name val="Arial"/>
      <family val="2"/>
    </font>
    <font>
      <b/>
      <sz val="11"/>
      <name val="Arial"/>
      <family val="2"/>
    </font>
    <font>
      <b/>
      <i/>
      <sz val="16"/>
      <name val="Arial"/>
      <family val="2"/>
    </font>
    <font>
      <sz val="11"/>
      <color indexed="8"/>
      <name val="Cambria"/>
      <family val="2"/>
    </font>
    <font>
      <sz val="8"/>
      <name val="Tahoma"/>
      <family val="2"/>
    </font>
    <font>
      <b/>
      <sz val="8"/>
      <color indexed="8"/>
      <name val="Arial"/>
      <family val="2"/>
    </font>
    <font>
      <b/>
      <sz val="18"/>
      <color indexed="56"/>
      <name val="Cambria"/>
      <family val="1"/>
    </font>
    <font>
      <sz val="10"/>
      <name val="Bookman Old Style"/>
      <family val="1"/>
    </font>
    <font>
      <b/>
      <sz val="10"/>
      <name val="Bookman Old Style"/>
      <family val="1"/>
    </font>
    <font>
      <sz val="12"/>
      <color theme="1"/>
      <name val="Arial Narrow"/>
      <family val="2"/>
    </font>
    <font>
      <b/>
      <sz val="13"/>
      <name val="Bookman Old Style"/>
      <family val="1"/>
    </font>
    <font>
      <b/>
      <sz val="12"/>
      <color rgb="FFFF0000"/>
      <name val="Bookman Old Style"/>
      <family val="1"/>
    </font>
    <font>
      <b/>
      <sz val="10"/>
      <color rgb="FFFF0000"/>
      <name val="Bookman Old Style"/>
      <family val="1"/>
    </font>
    <font>
      <sz val="10"/>
      <color rgb="FFFF0000"/>
      <name val="Bookman Old Style"/>
      <family val="1"/>
    </font>
    <font>
      <b/>
      <sz val="18"/>
      <color rgb="FFFF0000"/>
      <name val="Bookman Old Style"/>
      <family val="1"/>
    </font>
    <font>
      <b/>
      <sz val="13"/>
      <color rgb="FFFF0000"/>
      <name val="Bookman Old Style"/>
      <family val="1"/>
    </font>
  </fonts>
  <fills count="70">
    <fill>
      <patternFill patternType="none"/>
    </fill>
    <fill>
      <patternFill patternType="gray125"/>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8"/>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62"/>
      </top>
      <bottom style="double">
        <color indexed="62"/>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dotted">
        <color indexed="8"/>
      </left>
      <right style="dotted">
        <color indexed="8"/>
      </right>
      <top style="dotted">
        <color indexed="8"/>
      </top>
      <bottom style="dotted">
        <color indexed="8"/>
      </bottom>
      <diagonal/>
    </border>
    <border>
      <left/>
      <right/>
      <top/>
      <bottom style="thin">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390">
    <xf numFmtId="0" fontId="0" fillId="0" borderId="0"/>
    <xf numFmtId="0" fontId="2" fillId="0" borderId="0"/>
    <xf numFmtId="0" fontId="4" fillId="0" borderId="0"/>
    <xf numFmtId="0" fontId="5" fillId="0" borderId="0"/>
    <xf numFmtId="43" fontId="2" fillId="0" borderId="0" applyFont="0" applyFill="0" applyBorder="0" applyAlignment="0" applyProtection="0"/>
    <xf numFmtId="43" fontId="4" fillId="0" borderId="0" applyFont="0" applyFill="0" applyBorder="0" applyAlignment="0" applyProtection="0"/>
    <xf numFmtId="0" fontId="4" fillId="0" borderId="0"/>
    <xf numFmtId="167" fontId="4" fillId="0" borderId="0" applyFill="0" applyBorder="0" applyAlignment="0" applyProtection="0"/>
    <xf numFmtId="168" fontId="4" fillId="0" borderId="0" applyFill="0" applyBorder="0" applyAlignment="0" applyProtection="0"/>
    <xf numFmtId="40" fontId="4" fillId="0" borderId="0" applyFill="0" applyBorder="0" applyAlignment="0" applyProtection="0"/>
    <xf numFmtId="38" fontId="4" fillId="0" borderId="0" applyFill="0" applyBorder="0" applyAlignment="0" applyProtection="0"/>
    <xf numFmtId="0" fontId="6" fillId="0" borderId="0"/>
    <xf numFmtId="169" fontId="4" fillId="0" borderId="0" applyFill="0" applyBorder="0" applyAlignment="0" applyProtection="0"/>
    <xf numFmtId="0" fontId="4" fillId="0" borderId="0"/>
    <xf numFmtId="0" fontId="5" fillId="0" borderId="0"/>
    <xf numFmtId="0" fontId="4" fillId="0" borderId="0"/>
    <xf numFmtId="0" fontId="5" fillId="0" borderId="0"/>
    <xf numFmtId="0" fontId="5" fillId="0" borderId="0"/>
    <xf numFmtId="0" fontId="5" fillId="0" borderId="0"/>
    <xf numFmtId="0" fontId="7" fillId="0" borderId="0"/>
    <xf numFmtId="0" fontId="8" fillId="0" borderId="0"/>
    <xf numFmtId="0" fontId="5" fillId="0" borderId="0"/>
    <xf numFmtId="0" fontId="5" fillId="0" borderId="0"/>
    <xf numFmtId="0" fontId="9" fillId="0" borderId="0"/>
    <xf numFmtId="0" fontId="5" fillId="0" borderId="0"/>
    <xf numFmtId="0" fontId="9" fillId="0" borderId="0"/>
    <xf numFmtId="0" fontId="10" fillId="0" borderId="0"/>
    <xf numFmtId="0" fontId="5" fillId="0" borderId="0"/>
    <xf numFmtId="0" fontId="9" fillId="0" borderId="0"/>
    <xf numFmtId="0" fontId="4" fillId="0" borderId="0"/>
    <xf numFmtId="0" fontId="4" fillId="0" borderId="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2" fillId="0" borderId="0"/>
    <xf numFmtId="0" fontId="13" fillId="22" borderId="0" applyNumberFormat="0" applyBorder="0" applyAlignment="0" applyProtection="0"/>
    <xf numFmtId="0" fontId="13" fillId="2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5" fillId="0" borderId="0" applyNumberFormat="0" applyFill="0" applyBorder="0" applyAlignment="0" applyProtection="0"/>
    <xf numFmtId="170" fontId="16" fillId="0" borderId="0" applyFill="0" applyBorder="0" applyAlignment="0"/>
    <xf numFmtId="171" fontId="17" fillId="0" borderId="0" applyFill="0" applyBorder="0" applyAlignment="0"/>
    <xf numFmtId="172" fontId="17" fillId="0" borderId="0" applyFill="0" applyBorder="0" applyAlignment="0"/>
    <xf numFmtId="173" fontId="18" fillId="0" borderId="0" applyFill="0" applyBorder="0" applyAlignment="0"/>
    <xf numFmtId="174" fontId="18" fillId="0" borderId="0" applyFill="0" applyBorder="0" applyAlignment="0"/>
    <xf numFmtId="175" fontId="4" fillId="0" borderId="0" applyFill="0" applyBorder="0" applyAlignment="0"/>
    <xf numFmtId="176" fontId="4" fillId="0" borderId="0" applyFill="0" applyBorder="0" applyAlignment="0"/>
    <xf numFmtId="171" fontId="17" fillId="0" borderId="0" applyFill="0" applyBorder="0" applyAlignment="0"/>
    <xf numFmtId="0" fontId="19" fillId="38" borderId="2" applyNumberFormat="0" applyAlignment="0" applyProtection="0"/>
    <xf numFmtId="0" fontId="19" fillId="39" borderId="2" applyNumberFormat="0" applyAlignment="0" applyProtection="0"/>
    <xf numFmtId="0" fontId="20" fillId="40" borderId="3" applyNumberFormat="0" applyAlignment="0" applyProtection="0"/>
    <xf numFmtId="0" fontId="20" fillId="41" borderId="3" applyNumberFormat="0" applyAlignment="0" applyProtection="0"/>
    <xf numFmtId="175" fontId="4" fillId="0" borderId="0" applyFill="0" applyBorder="0" applyAlignment="0" applyProtection="0"/>
    <xf numFmtId="43" fontId="4" fillId="0" borderId="0" applyFont="0" applyFill="0" applyBorder="0" applyAlignment="0" applyProtection="0"/>
    <xf numFmtId="177"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6" fontId="4" fillId="0" borderId="0" applyFont="0" applyFill="0" applyBorder="0" applyAlignment="0" applyProtection="0"/>
    <xf numFmtId="178" fontId="4" fillId="0" borderId="0" applyFill="0" applyBorder="0" applyAlignment="0" applyProtection="0"/>
    <xf numFmtId="6" fontId="4" fillId="0" borderId="0" applyFont="0" applyFill="0" applyBorder="0" applyAlignment="0" applyProtection="0"/>
    <xf numFmtId="178" fontId="4" fillId="0" borderId="0" applyFill="0" applyBorder="0" applyAlignment="0" applyProtection="0"/>
    <xf numFmtId="6" fontId="4" fillId="0" borderId="0" applyFont="0" applyFill="0" applyBorder="0" applyAlignment="0" applyProtection="0"/>
    <xf numFmtId="178" fontId="4" fillId="0" borderId="0" applyFill="0" applyBorder="0" applyAlignment="0" applyProtection="0"/>
    <xf numFmtId="6" fontId="4" fillId="0" borderId="0" applyFont="0" applyFill="0" applyBorder="0" applyAlignment="0" applyProtection="0"/>
    <xf numFmtId="178" fontId="4" fillId="0" borderId="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177"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79" fontId="4" fillId="0" borderId="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80" fontId="4" fillId="0" borderId="0" applyFill="0" applyBorder="0" applyAlignment="0" applyProtection="0"/>
    <xf numFmtId="180"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4" fillId="0" borderId="0" applyFill="0" applyBorder="0" applyAlignment="0" applyProtection="0"/>
    <xf numFmtId="177"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ill="0" applyBorder="0" applyAlignment="0" applyProtection="0"/>
    <xf numFmtId="177"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1" fontId="21" fillId="0" borderId="0">
      <protection locked="0"/>
    </xf>
    <xf numFmtId="0" fontId="22" fillId="0" borderId="0" applyNumberFormat="0" applyAlignment="0">
      <alignment horizontal="left"/>
    </xf>
    <xf numFmtId="171" fontId="4" fillId="0" borderId="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21" fillId="0" borderId="0">
      <protection locked="0"/>
    </xf>
    <xf numFmtId="183" fontId="23" fillId="0" borderId="0">
      <protection locked="0"/>
    </xf>
    <xf numFmtId="14" fontId="16" fillId="0" borderId="0" applyFill="0" applyBorder="0" applyAlignment="0"/>
    <xf numFmtId="183" fontId="23" fillId="0" borderId="0">
      <protection locked="0"/>
    </xf>
    <xf numFmtId="184" fontId="4" fillId="0" borderId="4">
      <alignment vertical="center"/>
    </xf>
    <xf numFmtId="175" fontId="4" fillId="0" borderId="0" applyFill="0" applyBorder="0" applyAlignment="0"/>
    <xf numFmtId="171" fontId="17" fillId="0" borderId="0" applyFill="0" applyBorder="0" applyAlignment="0"/>
    <xf numFmtId="175" fontId="4" fillId="0" borderId="0" applyFill="0" applyBorder="0" applyAlignment="0"/>
    <xf numFmtId="176" fontId="4" fillId="0" borderId="0" applyFill="0" applyBorder="0" applyAlignment="0"/>
    <xf numFmtId="171" fontId="17" fillId="0" borderId="0" applyFill="0" applyBorder="0" applyAlignment="0"/>
    <xf numFmtId="0" fontId="24" fillId="0" borderId="0" applyNumberFormat="0" applyAlignment="0">
      <alignment horizontal="left"/>
    </xf>
    <xf numFmtId="185" fontId="4" fillId="0" borderId="0" applyFont="0" applyFill="0" applyBorder="0" applyAlignment="0" applyProtection="0"/>
    <xf numFmtId="0" fontId="25" fillId="0" borderId="0"/>
    <xf numFmtId="0" fontId="26" fillId="0" borderId="0" applyNumberFormat="0" applyFill="0" applyBorder="0" applyAlignment="0" applyProtection="0"/>
    <xf numFmtId="186" fontId="23" fillId="0" borderId="0">
      <protection locked="0"/>
    </xf>
    <xf numFmtId="0" fontId="27" fillId="0" borderId="0" applyNumberFormat="0" applyFill="0" applyBorder="0" applyAlignment="0" applyProtection="0"/>
    <xf numFmtId="0" fontId="28" fillId="6" borderId="0" applyNumberFormat="0" applyBorder="0" applyAlignment="0" applyProtection="0"/>
    <xf numFmtId="0" fontId="28" fillId="7" borderId="0" applyNumberFormat="0" applyBorder="0" applyAlignment="0" applyProtection="0"/>
    <xf numFmtId="38" fontId="29" fillId="42" borderId="0" applyNumberFormat="0" applyBorder="0" applyAlignment="0" applyProtection="0"/>
    <xf numFmtId="0" fontId="30" fillId="0" borderId="5" applyNumberFormat="0" applyAlignment="0" applyProtection="0">
      <alignment horizontal="left" vertical="center"/>
    </xf>
    <xf numFmtId="0" fontId="30" fillId="0" borderId="6">
      <alignment horizontal="left" vertical="center"/>
    </xf>
    <xf numFmtId="0" fontId="31" fillId="0" borderId="0">
      <protection locked="0"/>
    </xf>
    <xf numFmtId="0" fontId="32" fillId="0" borderId="7" applyNumberFormat="0" applyFill="0" applyAlignment="0" applyProtection="0"/>
    <xf numFmtId="0" fontId="31" fillId="0" borderId="0">
      <protection locked="0"/>
    </xf>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187" fontId="35" fillId="0" borderId="0">
      <protection locked="0"/>
    </xf>
    <xf numFmtId="187" fontId="21" fillId="0" borderId="0">
      <protection locked="0"/>
    </xf>
    <xf numFmtId="187" fontId="21" fillId="0" borderId="0">
      <protection locked="0"/>
    </xf>
    <xf numFmtId="187" fontId="21" fillId="0" borderId="0">
      <protection locked="0"/>
    </xf>
    <xf numFmtId="187" fontId="35" fillId="0" borderId="0">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0" fontId="29" fillId="43" borderId="10" applyNumberFormat="0" applyBorder="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2"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37" fillId="13" borderId="2" applyNumberFormat="0" applyAlignment="0" applyProtection="0"/>
    <xf numFmtId="0" fontId="4" fillId="0" borderId="6"/>
    <xf numFmtId="175" fontId="4" fillId="0" borderId="0" applyFill="0" applyBorder="0" applyAlignment="0"/>
    <xf numFmtId="171" fontId="17" fillId="0" borderId="0" applyFill="0" applyBorder="0" applyAlignment="0"/>
    <xf numFmtId="175" fontId="4" fillId="0" borderId="0" applyFill="0" applyBorder="0" applyAlignment="0"/>
    <xf numFmtId="176" fontId="4" fillId="0" borderId="0" applyFill="0" applyBorder="0" applyAlignment="0"/>
    <xf numFmtId="171" fontId="17" fillId="0" borderId="0" applyFill="0" applyBorder="0" applyAlignment="0"/>
    <xf numFmtId="0" fontId="38" fillId="0" borderId="11" applyNumberFormat="0" applyFill="0" applyAlignment="0" applyProtection="0"/>
    <xf numFmtId="0" fontId="39" fillId="44" borderId="0" applyNumberFormat="0" applyBorder="0" applyAlignment="0" applyProtection="0"/>
    <xf numFmtId="0" fontId="39" fillId="45" borderId="0" applyNumberFormat="0" applyBorder="0" applyAlignment="0" applyProtection="0"/>
    <xf numFmtId="0" fontId="40" fillId="0" borderId="0">
      <alignment horizontal="justify" vertical="top" wrapText="1"/>
    </xf>
    <xf numFmtId="188" fontId="41" fillId="0" borderId="0"/>
    <xf numFmtId="0" fontId="11" fillId="0" borderId="0"/>
    <xf numFmtId="0" fontId="11"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4" fillId="0" borderId="0"/>
    <xf numFmtId="0" fontId="1" fillId="0" borderId="0"/>
    <xf numFmtId="0" fontId="11" fillId="0" borderId="0"/>
    <xf numFmtId="0" fontId="4" fillId="0" borderId="0"/>
    <xf numFmtId="0" fontId="4" fillId="0" borderId="0"/>
    <xf numFmtId="0" fontId="4" fillId="0" borderId="0"/>
    <xf numFmtId="0" fontId="1" fillId="0" borderId="0"/>
    <xf numFmtId="0" fontId="11" fillId="0" borderId="0"/>
    <xf numFmtId="0" fontId="11" fillId="0" borderId="0"/>
    <xf numFmtId="0" fontId="42" fillId="0" borderId="0"/>
    <xf numFmtId="0" fontId="4" fillId="0" borderId="0"/>
    <xf numFmtId="0" fontId="4" fillId="0" borderId="0"/>
    <xf numFmtId="0" fontId="43" fillId="0" borderId="0">
      <alignment vertical="center"/>
    </xf>
    <xf numFmtId="0" fontId="4" fillId="0" borderId="0"/>
    <xf numFmtId="0" fontId="11" fillId="0" borderId="0"/>
    <xf numFmtId="0" fontId="4" fillId="0" borderId="0">
      <alignment vertical="top"/>
    </xf>
    <xf numFmtId="0" fontId="11" fillId="0" borderId="0"/>
    <xf numFmtId="0" fontId="5" fillId="0" borderId="0"/>
    <xf numFmtId="0" fontId="5" fillId="0" borderId="0"/>
    <xf numFmtId="0" fontId="4" fillId="0" borderId="0"/>
    <xf numFmtId="0" fontId="4" fillId="46" borderId="12" applyNumberFormat="0" applyFont="0" applyAlignment="0" applyProtection="0"/>
    <xf numFmtId="0" fontId="4" fillId="47" borderId="12" applyNumberFormat="0" applyAlignment="0" applyProtection="0"/>
    <xf numFmtId="0" fontId="44" fillId="46" borderId="12" applyNumberFormat="0" applyFont="0" applyAlignment="0" applyProtection="0"/>
    <xf numFmtId="0" fontId="45" fillId="38" borderId="13" applyNumberFormat="0" applyAlignment="0" applyProtection="0"/>
    <xf numFmtId="0" fontId="45" fillId="39" borderId="13" applyNumberFormat="0" applyAlignment="0" applyProtection="0"/>
    <xf numFmtId="0" fontId="46" fillId="48" borderId="0"/>
    <xf numFmtId="174" fontId="4" fillId="0" borderId="0" applyFill="0" applyBorder="0" applyAlignment="0" applyProtection="0"/>
    <xf numFmtId="189" fontId="4" fillId="0" borderId="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5" fontId="4" fillId="0" borderId="0" applyFill="0" applyBorder="0" applyAlignment="0"/>
    <xf numFmtId="171" fontId="17" fillId="0" borderId="0" applyFill="0" applyBorder="0" applyAlignment="0"/>
    <xf numFmtId="175" fontId="4" fillId="0" borderId="0" applyFill="0" applyBorder="0" applyAlignment="0"/>
    <xf numFmtId="176" fontId="4" fillId="0" borderId="0" applyFill="0" applyBorder="0" applyAlignment="0"/>
    <xf numFmtId="171" fontId="17" fillId="0" borderId="0" applyFill="0" applyBorder="0" applyAlignment="0"/>
    <xf numFmtId="190" fontId="47" fillId="0" borderId="0" applyNumberFormat="0" applyFill="0" applyBorder="0" applyAlignment="0" applyProtection="0">
      <alignment horizontal="left"/>
    </xf>
    <xf numFmtId="0" fontId="48" fillId="0" borderId="0"/>
    <xf numFmtId="0" fontId="42" fillId="0" borderId="0"/>
    <xf numFmtId="0" fontId="5" fillId="0" borderId="0"/>
    <xf numFmtId="40" fontId="49" fillId="0" borderId="0" applyBorder="0">
      <alignment horizontal="right"/>
    </xf>
    <xf numFmtId="49" fontId="16" fillId="0" borderId="0" applyFill="0" applyBorder="0" applyAlignment="0"/>
    <xf numFmtId="191" fontId="4" fillId="0" borderId="0" applyFill="0" applyBorder="0" applyAlignment="0"/>
    <xf numFmtId="192" fontId="4" fillId="0" borderId="0" applyFill="0" applyBorder="0" applyAlignment="0"/>
    <xf numFmtId="40" fontId="50" fillId="0" borderId="0"/>
    <xf numFmtId="0" fontId="51" fillId="0" borderId="0" applyNumberFormat="0" applyFill="0" applyBorder="0" applyAlignment="0" applyProtection="0"/>
    <xf numFmtId="0" fontId="21" fillId="0" borderId="14">
      <protection locked="0"/>
    </xf>
    <xf numFmtId="0" fontId="52" fillId="0" borderId="15" applyNumberFormat="0" applyFill="0" applyAlignment="0" applyProtection="0"/>
    <xf numFmtId="193"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applyFont="0" applyFill="0" applyBorder="0" applyAlignment="0" applyProtection="0"/>
    <xf numFmtId="0" fontId="53" fillId="0" borderId="0" applyNumberFormat="0" applyFill="0" applyBorder="0" applyAlignment="0" applyProtection="0"/>
    <xf numFmtId="193" fontId="54" fillId="0" borderId="0" applyFont="0" applyFill="0" applyBorder="0" applyAlignment="0" applyProtection="0"/>
    <xf numFmtId="194"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5" fillId="0" borderId="0"/>
    <xf numFmtId="40" fontId="4" fillId="0" borderId="0" applyFill="0" applyBorder="0" applyAlignment="0" applyProtection="0"/>
    <xf numFmtId="38" fontId="4" fillId="0" borderId="0" applyFill="0" applyBorder="0" applyAlignment="0" applyProtection="0"/>
    <xf numFmtId="0" fontId="56" fillId="0" borderId="0"/>
    <xf numFmtId="168" fontId="4" fillId="0" borderId="0" applyFill="0" applyBorder="0" applyAlignment="0" applyProtection="0"/>
    <xf numFmtId="167" fontId="4" fillId="0" borderId="0" applyFill="0" applyBorder="0" applyAlignment="0" applyProtection="0"/>
    <xf numFmtId="0" fontId="42" fillId="0" borderId="0"/>
    <xf numFmtId="0" fontId="4" fillId="0" borderId="0"/>
    <xf numFmtId="0" fontId="42" fillId="0" borderId="0"/>
    <xf numFmtId="0" fontId="4" fillId="0" borderId="0"/>
    <xf numFmtId="0" fontId="42" fillId="0" borderId="0"/>
    <xf numFmtId="0" fontId="4" fillId="0" borderId="0"/>
    <xf numFmtId="0" fontId="42" fillId="0" borderId="0"/>
    <xf numFmtId="0" fontId="4" fillId="0" borderId="0"/>
    <xf numFmtId="0" fontId="4" fillId="0" borderId="0"/>
    <xf numFmtId="0" fontId="4" fillId="0" borderId="0"/>
    <xf numFmtId="0" fontId="42" fillId="0" borderId="0"/>
    <xf numFmtId="0" fontId="4" fillId="0" borderId="0"/>
    <xf numFmtId="0" fontId="42" fillId="0" borderId="0"/>
    <xf numFmtId="0" fontId="4" fillId="0" borderId="0"/>
    <xf numFmtId="0" fontId="42" fillId="0" borderId="0"/>
    <xf numFmtId="0" fontId="42" fillId="0" borderId="0"/>
    <xf numFmtId="0" fontId="42" fillId="0" borderId="0"/>
    <xf numFmtId="0" fontId="4" fillId="0" borderId="0"/>
    <xf numFmtId="0" fontId="42" fillId="0" borderId="0"/>
    <xf numFmtId="0" fontId="42" fillId="0" borderId="0"/>
    <xf numFmtId="0" fontId="4" fillId="0" borderId="0"/>
    <xf numFmtId="0" fontId="4" fillId="0" borderId="0"/>
    <xf numFmtId="0" fontId="42" fillId="0" borderId="0"/>
    <xf numFmtId="0" fontId="4" fillId="0" borderId="0"/>
    <xf numFmtId="0" fontId="42" fillId="0" borderId="0"/>
    <xf numFmtId="0" fontId="42"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49" borderId="0" applyNumberFormat="0" applyBorder="0" applyAlignment="0" applyProtection="0"/>
    <xf numFmtId="0" fontId="11" fillId="2" borderId="0" applyNumberFormat="0" applyBorder="0" applyAlignment="0" applyProtection="0"/>
    <xf numFmtId="0" fontId="11" fillId="49"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0" borderId="0" applyNumberFormat="0" applyBorder="0" applyAlignment="0" applyProtection="0"/>
    <xf numFmtId="0" fontId="11" fillId="4" borderId="0" applyNumberFormat="0" applyBorder="0" applyAlignment="0" applyProtection="0"/>
    <xf numFmtId="0" fontId="11" fillId="50"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1" borderId="0" applyNumberFormat="0" applyBorder="0" applyAlignment="0" applyProtection="0"/>
    <xf numFmtId="0" fontId="11" fillId="6" borderId="0" applyNumberFormat="0" applyBorder="0" applyAlignment="0" applyProtection="0"/>
    <xf numFmtId="0" fontId="11" fillId="5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52" borderId="0" applyNumberFormat="0" applyBorder="0" applyAlignment="0" applyProtection="0"/>
    <xf numFmtId="0" fontId="11" fillId="8" borderId="0" applyNumberFormat="0" applyBorder="0" applyAlignment="0" applyProtection="0"/>
    <xf numFmtId="0" fontId="11" fillId="5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3" borderId="0" applyNumberFormat="0" applyBorder="0" applyAlignment="0" applyProtection="0"/>
    <xf numFmtId="0" fontId="11" fillId="10" borderId="0" applyNumberFormat="0" applyBorder="0" applyAlignment="0" applyProtection="0"/>
    <xf numFmtId="0" fontId="11" fillId="5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54" borderId="0" applyNumberFormat="0" applyBorder="0" applyAlignment="0" applyProtection="0"/>
    <xf numFmtId="0" fontId="11" fillId="12" borderId="0" applyNumberFormat="0" applyBorder="0" applyAlignment="0" applyProtection="0"/>
    <xf numFmtId="0" fontId="11" fillId="54"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55" borderId="0" applyNumberFormat="0" applyBorder="0" applyAlignment="0" applyProtection="0"/>
    <xf numFmtId="0" fontId="11" fillId="14" borderId="0" applyNumberFormat="0" applyBorder="0" applyAlignment="0" applyProtection="0"/>
    <xf numFmtId="0" fontId="11" fillId="55"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56" borderId="0" applyNumberFormat="0" applyBorder="0" applyAlignment="0" applyProtection="0"/>
    <xf numFmtId="0" fontId="11" fillId="16" borderId="0" applyNumberFormat="0" applyBorder="0" applyAlignment="0" applyProtection="0"/>
    <xf numFmtId="0" fontId="11" fillId="5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57" borderId="0" applyNumberFormat="0" applyBorder="0" applyAlignment="0" applyProtection="0"/>
    <xf numFmtId="0" fontId="11" fillId="18" borderId="0" applyNumberFormat="0" applyBorder="0" applyAlignment="0" applyProtection="0"/>
    <xf numFmtId="0" fontId="11" fillId="5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52" borderId="0" applyNumberFormat="0" applyBorder="0" applyAlignment="0" applyProtection="0"/>
    <xf numFmtId="0" fontId="11" fillId="8" borderId="0" applyNumberFormat="0" applyBorder="0" applyAlignment="0" applyProtection="0"/>
    <xf numFmtId="0" fontId="11" fillId="5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55" borderId="0" applyNumberFormat="0" applyBorder="0" applyAlignment="0" applyProtection="0"/>
    <xf numFmtId="0" fontId="11" fillId="14" borderId="0" applyNumberFormat="0" applyBorder="0" applyAlignment="0" applyProtection="0"/>
    <xf numFmtId="0" fontId="11" fillId="55"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58" borderId="0" applyNumberFormat="0" applyBorder="0" applyAlignment="0" applyProtection="0"/>
    <xf numFmtId="0" fontId="11" fillId="20" borderId="0" applyNumberFormat="0" applyBorder="0" applyAlignment="0" applyProtection="0"/>
    <xf numFmtId="0" fontId="11" fillId="58"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59" borderId="0" applyNumberFormat="0" applyBorder="0" applyAlignment="0" applyProtection="0"/>
    <xf numFmtId="0" fontId="13" fillId="22" borderId="0" applyNumberFormat="0" applyBorder="0" applyAlignment="0" applyProtection="0"/>
    <xf numFmtId="0" fontId="13" fillId="59"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56" borderId="0" applyNumberFormat="0" applyBorder="0" applyAlignment="0" applyProtection="0"/>
    <xf numFmtId="0" fontId="13" fillId="16" borderId="0" applyNumberFormat="0" applyBorder="0" applyAlignment="0" applyProtection="0"/>
    <xf numFmtId="0" fontId="13" fillId="5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57" borderId="0" applyNumberFormat="0" applyBorder="0" applyAlignment="0" applyProtection="0"/>
    <xf numFmtId="0" fontId="13" fillId="18" borderId="0" applyNumberFormat="0" applyBorder="0" applyAlignment="0" applyProtection="0"/>
    <xf numFmtId="0" fontId="13" fillId="5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60" borderId="0" applyNumberFormat="0" applyBorder="0" applyAlignment="0" applyProtection="0"/>
    <xf numFmtId="0" fontId="13" fillId="24" borderId="0" applyNumberFormat="0" applyBorder="0" applyAlignment="0" applyProtection="0"/>
    <xf numFmtId="0" fontId="13" fillId="6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61" borderId="0" applyNumberFormat="0" applyBorder="0" applyAlignment="0" applyProtection="0"/>
    <xf numFmtId="0" fontId="13" fillId="26" borderId="0" applyNumberFormat="0" applyBorder="0" applyAlignment="0" applyProtection="0"/>
    <xf numFmtId="0" fontId="13" fillId="61"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62" borderId="0" applyNumberFormat="0" applyBorder="0" applyAlignment="0" applyProtection="0"/>
    <xf numFmtId="0" fontId="13" fillId="28" borderId="0" applyNumberFormat="0" applyBorder="0" applyAlignment="0" applyProtection="0"/>
    <xf numFmtId="0" fontId="13" fillId="62"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63" borderId="0" applyNumberFormat="0" applyBorder="0" applyAlignment="0" applyProtection="0"/>
    <xf numFmtId="0" fontId="13" fillId="30" borderId="0" applyNumberFormat="0" applyBorder="0" applyAlignment="0" applyProtection="0"/>
    <xf numFmtId="0" fontId="13" fillId="63"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64" borderId="0" applyNumberFormat="0" applyBorder="0" applyAlignment="0" applyProtection="0"/>
    <xf numFmtId="0" fontId="13" fillId="32" borderId="0" applyNumberFormat="0" applyBorder="0" applyAlignment="0" applyProtection="0"/>
    <xf numFmtId="0" fontId="13" fillId="64"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65" borderId="0" applyNumberFormat="0" applyBorder="0" applyAlignment="0" applyProtection="0"/>
    <xf numFmtId="0" fontId="13" fillId="34" borderId="0" applyNumberFormat="0" applyBorder="0" applyAlignment="0" applyProtection="0"/>
    <xf numFmtId="0" fontId="13" fillId="6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60" borderId="0" applyNumberFormat="0" applyBorder="0" applyAlignment="0" applyProtection="0"/>
    <xf numFmtId="0" fontId="13" fillId="24" borderId="0" applyNumberFormat="0" applyBorder="0" applyAlignment="0" applyProtection="0"/>
    <xf numFmtId="0" fontId="13" fillId="6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61" borderId="0" applyNumberFormat="0" applyBorder="0" applyAlignment="0" applyProtection="0"/>
    <xf numFmtId="0" fontId="13" fillId="26" borderId="0" applyNumberFormat="0" applyBorder="0" applyAlignment="0" applyProtection="0"/>
    <xf numFmtId="0" fontId="13" fillId="61"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66" borderId="0" applyNumberFormat="0" applyBorder="0" applyAlignment="0" applyProtection="0"/>
    <xf numFmtId="0" fontId="13" fillId="36" borderId="0" applyNumberFormat="0" applyBorder="0" applyAlignment="0" applyProtection="0"/>
    <xf numFmtId="0" fontId="13" fillId="6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0" borderId="0" applyNumberFormat="0" applyBorder="0" applyAlignment="0" applyProtection="0"/>
    <xf numFmtId="0" fontId="14" fillId="4" borderId="0" applyNumberFormat="0" applyBorder="0" applyAlignment="0" applyProtection="0"/>
    <xf numFmtId="0" fontId="14" fillId="50"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97" fontId="16" fillId="0" borderId="0" applyFill="0" applyBorder="0" applyAlignment="0"/>
    <xf numFmtId="197" fontId="16" fillId="0" borderId="0" applyFill="0" applyBorder="0" applyAlignment="0"/>
    <xf numFmtId="0" fontId="19" fillId="38" borderId="2" applyNumberFormat="0" applyAlignment="0" applyProtection="0"/>
    <xf numFmtId="0" fontId="19" fillId="38" borderId="2" applyNumberFormat="0" applyAlignment="0" applyProtection="0"/>
    <xf numFmtId="0" fontId="19" fillId="38" borderId="2" applyNumberFormat="0" applyAlignment="0" applyProtection="0"/>
    <xf numFmtId="0" fontId="19" fillId="38" borderId="2" applyNumberFormat="0" applyAlignment="0" applyProtection="0"/>
    <xf numFmtId="0" fontId="19" fillId="38" borderId="2" applyNumberFormat="0" applyAlignment="0" applyProtection="0"/>
    <xf numFmtId="0" fontId="19" fillId="38" borderId="2" applyNumberFormat="0" applyAlignment="0" applyProtection="0"/>
    <xf numFmtId="0" fontId="19" fillId="38" borderId="2" applyNumberFormat="0" applyAlignment="0" applyProtection="0"/>
    <xf numFmtId="0" fontId="19" fillId="42" borderId="2" applyNumberFormat="0" applyAlignment="0" applyProtection="0"/>
    <xf numFmtId="0" fontId="19" fillId="38" borderId="2" applyNumberFormat="0" applyAlignment="0" applyProtection="0"/>
    <xf numFmtId="0" fontId="19" fillId="42" borderId="2" applyNumberFormat="0" applyAlignment="0" applyProtection="0"/>
    <xf numFmtId="0" fontId="19" fillId="38" borderId="2" applyNumberFormat="0" applyAlignment="0" applyProtection="0"/>
    <xf numFmtId="0" fontId="19" fillId="38" borderId="2" applyNumberFormat="0" applyAlignment="0" applyProtection="0"/>
    <xf numFmtId="0" fontId="3" fillId="0" borderId="0"/>
    <xf numFmtId="0" fontId="20" fillId="40" borderId="3" applyNumberFormat="0" applyAlignment="0" applyProtection="0"/>
    <xf numFmtId="0" fontId="20" fillId="40" borderId="3" applyNumberFormat="0" applyAlignment="0" applyProtection="0"/>
    <xf numFmtId="0" fontId="20" fillId="40" borderId="3" applyNumberFormat="0" applyAlignment="0" applyProtection="0"/>
    <xf numFmtId="0" fontId="20" fillId="40" borderId="3" applyNumberFormat="0" applyAlignment="0" applyProtection="0"/>
    <xf numFmtId="0" fontId="20" fillId="40" borderId="3" applyNumberFormat="0" applyAlignment="0" applyProtection="0"/>
    <xf numFmtId="0" fontId="20" fillId="40" borderId="3" applyNumberFormat="0" applyAlignment="0" applyProtection="0"/>
    <xf numFmtId="0" fontId="20" fillId="40" borderId="3" applyNumberFormat="0" applyAlignment="0" applyProtection="0"/>
    <xf numFmtId="0" fontId="20" fillId="67" borderId="3" applyNumberFormat="0" applyAlignment="0" applyProtection="0"/>
    <xf numFmtId="0" fontId="20" fillId="40" borderId="3" applyNumberFormat="0" applyAlignment="0" applyProtection="0"/>
    <xf numFmtId="0" fontId="20" fillId="67" borderId="3" applyNumberFormat="0" applyAlignment="0" applyProtection="0"/>
    <xf numFmtId="0" fontId="20" fillId="40" borderId="3" applyNumberFormat="0" applyAlignment="0" applyProtection="0"/>
    <xf numFmtId="0" fontId="20" fillId="40" borderId="3" applyNumberFormat="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43"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43" fontId="4" fillId="0" borderId="0" applyFont="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0" fontId="11" fillId="0" borderId="0" applyFill="0" applyBorder="0" applyAlignment="0" applyProtection="0"/>
    <xf numFmtId="0"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80"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57"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98"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98"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99"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4"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98"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98"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98"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80" fontId="4"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80" fontId="11"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80" fontId="4" fillId="0" borderId="0" applyFill="0" applyBorder="0" applyAlignment="0" applyProtection="0"/>
    <xf numFmtId="180" fontId="11" fillId="0" borderId="0" applyFill="0" applyBorder="0" applyAlignment="0" applyProtection="0"/>
    <xf numFmtId="180" fontId="4" fillId="0" borderId="0" applyFill="0" applyBorder="0" applyAlignment="0" applyProtection="0"/>
    <xf numFmtId="177" fontId="11" fillId="0" borderId="0" applyFill="0" applyBorder="0" applyAlignment="0" applyProtection="0"/>
    <xf numFmtId="180" fontId="4" fillId="0" borderId="0" applyFill="0" applyBorder="0" applyAlignment="0" applyProtection="0"/>
    <xf numFmtId="177" fontId="4" fillId="0" borderId="0" applyFill="0" applyBorder="0" applyAlignment="0" applyProtection="0"/>
    <xf numFmtId="200"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ill="0" applyBorder="0" applyAlignment="0" applyProtection="0"/>
    <xf numFmtId="177" fontId="11" fillId="0" borderId="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79" fontId="11" fillId="0" borderId="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66" fontId="11"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4" fillId="0" borderId="0" applyFill="0" applyBorder="0" applyAlignment="0" applyProtection="0"/>
    <xf numFmtId="165" fontId="4" fillId="0" borderId="0" applyFont="0" applyFill="0" applyBorder="0" applyAlignment="0" applyProtection="0"/>
    <xf numFmtId="177" fontId="11" fillId="0" borderId="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66" fontId="11"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66" fontId="4"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77" fontId="4"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0"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7" fontId="11" fillId="0" borderId="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80"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80" fontId="11" fillId="0" borderId="0" applyFill="0" applyBorder="0" applyAlignment="0" applyProtection="0"/>
    <xf numFmtId="180" fontId="11" fillId="0" borderId="0" applyFill="0" applyBorder="0" applyAlignment="0" applyProtection="0"/>
    <xf numFmtId="180" fontId="11" fillId="0" borderId="0" applyFill="0" applyBorder="0" applyAlignment="0" applyProtection="0"/>
    <xf numFmtId="180" fontId="4" fillId="0" borderId="0" applyFill="0" applyBorder="0" applyAlignment="0" applyProtection="0"/>
    <xf numFmtId="180" fontId="4" fillId="0" borderId="0" applyFill="0" applyBorder="0" applyAlignment="0" applyProtection="0"/>
    <xf numFmtId="177" fontId="4" fillId="0" borderId="0" applyFill="0" applyBorder="0" applyAlignment="0" applyProtection="0"/>
    <xf numFmtId="166" fontId="11" fillId="0" borderId="0" applyFont="0" applyFill="0" applyBorder="0" applyAlignment="0" applyProtection="0"/>
    <xf numFmtId="177"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2" fontId="11" fillId="0" borderId="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2" fontId="11" fillId="0" borderId="0" applyFill="0" applyBorder="0" applyAlignment="0" applyProtection="0"/>
    <xf numFmtId="177" fontId="4" fillId="0" borderId="0" applyFill="0" applyBorder="0" applyAlignment="0" applyProtection="0"/>
    <xf numFmtId="0" fontId="11"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177" fontId="11" fillId="0" borderId="0" applyFill="0" applyBorder="0" applyAlignment="0" applyProtection="0"/>
    <xf numFmtId="177" fontId="4" fillId="0" borderId="0" applyFill="0" applyBorder="0" applyAlignment="0" applyProtection="0"/>
    <xf numFmtId="0" fontId="22" fillId="0" borderId="0" applyNumberFormat="0" applyAlignment="0"/>
    <xf numFmtId="0" fontId="22" fillId="0" borderId="0" applyNumberFormat="0" applyAlignment="0"/>
    <xf numFmtId="201" fontId="27" fillId="0" borderId="0">
      <alignment horizontal="center"/>
    </xf>
    <xf numFmtId="202" fontId="4" fillId="0" borderId="0" applyFill="0" applyBorder="0" applyAlignment="0" applyProtection="0"/>
    <xf numFmtId="202" fontId="11" fillId="0" borderId="0" applyFill="0" applyBorder="0" applyAlignment="0" applyProtection="0"/>
    <xf numFmtId="202" fontId="11" fillId="0" borderId="0" applyFill="0" applyBorder="0" applyAlignment="0" applyProtection="0"/>
    <xf numFmtId="202" fontId="4" fillId="0" borderId="0" applyFill="0" applyBorder="0" applyAlignment="0" applyProtection="0"/>
    <xf numFmtId="203" fontId="4" fillId="0" borderId="0">
      <protection locked="0"/>
    </xf>
    <xf numFmtId="204" fontId="31" fillId="0" borderId="0">
      <protection locked="0"/>
    </xf>
    <xf numFmtId="204" fontId="31" fillId="0" borderId="0">
      <protection locked="0"/>
    </xf>
    <xf numFmtId="0" fontId="24" fillId="0" borderId="0" applyNumberFormat="0" applyAlignment="0"/>
    <xf numFmtId="0" fontId="24" fillId="0" borderId="0" applyNumberFormat="0" applyAlignment="0"/>
    <xf numFmtId="205" fontId="11" fillId="0" borderId="0" applyFill="0" applyBorder="0" applyAlignment="0" applyProtection="0"/>
    <xf numFmtId="205" fontId="4" fillId="0" borderId="0" applyFill="0" applyBorder="0" applyAlignment="0" applyProtection="0"/>
    <xf numFmtId="206" fontId="58" fillId="0" borderId="0" applyFont="0" applyBorder="0" applyProtection="0"/>
    <xf numFmtId="0" fontId="4" fillId="0" borderId="0" applyNumberFormat="0" applyFill="0" applyBorder="0" applyAlignment="0" applyProtection="0"/>
    <xf numFmtId="207" fontId="8" fillId="0" borderId="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203" fontId="4" fillId="0" borderId="0">
      <protection locked="0"/>
    </xf>
    <xf numFmtId="203" fontId="4" fillId="0" borderId="0">
      <protection locked="0"/>
    </xf>
    <xf numFmtId="203" fontId="4" fillId="0" borderId="0">
      <protection locked="0"/>
    </xf>
    <xf numFmtId="203" fontId="4" fillId="0" borderId="0">
      <protection locked="0"/>
    </xf>
    <xf numFmtId="203" fontId="4" fillId="0" borderId="0">
      <protection locked="0"/>
    </xf>
    <xf numFmtId="203" fontId="4" fillId="0" borderId="0">
      <protection locked="0"/>
    </xf>
    <xf numFmtId="203" fontId="4" fillId="0" borderId="0">
      <protection locked="0"/>
    </xf>
    <xf numFmtId="203" fontId="4" fillId="0" borderId="0">
      <protection locked="0"/>
    </xf>
    <xf numFmtId="186" fontId="31" fillId="0" borderId="0">
      <protection locked="0"/>
    </xf>
    <xf numFmtId="186" fontId="31" fillId="0" borderId="0">
      <protection locked="0"/>
    </xf>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51" borderId="0" applyNumberFormat="0" applyBorder="0" applyAlignment="0" applyProtection="0"/>
    <xf numFmtId="0" fontId="28" fillId="6" borderId="0" applyNumberFormat="0" applyBorder="0" applyAlignment="0" applyProtection="0"/>
    <xf numFmtId="0" fontId="28" fillId="51"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9" fillId="4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30" fillId="0" borderId="0">
      <alignment horizontal="left"/>
    </xf>
    <xf numFmtId="0" fontId="30" fillId="0" borderId="16" applyNumberFormat="0" applyAlignment="0" applyProtection="0"/>
    <xf numFmtId="0" fontId="30" fillId="0" borderId="16" applyNumberFormat="0" applyAlignment="0" applyProtection="0"/>
    <xf numFmtId="0" fontId="30" fillId="0" borderId="17">
      <alignment horizontal="left" vertical="center"/>
    </xf>
    <xf numFmtId="0" fontId="30" fillId="0" borderId="17">
      <alignment horizontal="left" vertical="center"/>
    </xf>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87" fontId="21" fillId="0" borderId="0">
      <protection locked="0"/>
    </xf>
    <xf numFmtId="187" fontId="21" fillId="0" borderId="0">
      <protection locked="0"/>
    </xf>
    <xf numFmtId="187" fontId="21" fillId="0" borderId="0">
      <protection locked="0"/>
    </xf>
    <xf numFmtId="203" fontId="4" fillId="0" borderId="0">
      <protection locked="0"/>
    </xf>
    <xf numFmtId="203" fontId="4" fillId="0" borderId="0">
      <protection locked="0"/>
    </xf>
    <xf numFmtId="187" fontId="21" fillId="0" borderId="0">
      <protection locked="0"/>
    </xf>
    <xf numFmtId="187" fontId="21" fillId="0" borderId="0">
      <protection locked="0"/>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37" fillId="12" borderId="2" applyNumberFormat="0" applyAlignment="0" applyProtection="0"/>
    <xf numFmtId="0" fontId="4" fillId="0" borderId="17"/>
    <xf numFmtId="0" fontId="4" fillId="0" borderId="17"/>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59" fillId="0" borderId="18"/>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68" borderId="0" applyNumberFormat="0" applyBorder="0" applyAlignment="0" applyProtection="0"/>
    <xf numFmtId="0" fontId="39" fillId="44" borderId="0" applyNumberFormat="0" applyBorder="0" applyAlignment="0" applyProtection="0"/>
    <xf numFmtId="0" fontId="39" fillId="68"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188" fontId="60" fillId="0" borderId="0"/>
    <xf numFmtId="188" fontId="60" fillId="0" borderId="0"/>
    <xf numFmtId="0" fontId="11" fillId="0" borderId="0"/>
    <xf numFmtId="0" fontId="1" fillId="0" borderId="0"/>
    <xf numFmtId="0" fontId="4" fillId="0" borderId="0"/>
    <xf numFmtId="0" fontId="11"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2"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1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8" fontId="4" fillId="0" borderId="0"/>
    <xf numFmtId="0" fontId="4" fillId="0" borderId="0"/>
    <xf numFmtId="0" fontId="4" fillId="0" borderId="0"/>
    <xf numFmtId="208" fontId="4" fillId="0" borderId="0"/>
    <xf numFmtId="209" fontId="4" fillId="0" borderId="0"/>
    <xf numFmtId="208"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1" fillId="0" borderId="0"/>
    <xf numFmtId="0" fontId="11" fillId="0" borderId="0"/>
    <xf numFmtId="0" fontId="27" fillId="0" borderId="0"/>
    <xf numFmtId="0" fontId="4" fillId="0" borderId="0"/>
    <xf numFmtId="0" fontId="4" fillId="0" borderId="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7" fillId="0" borderId="0"/>
    <xf numFmtId="0" fontId="27" fillId="0" borderId="0"/>
    <xf numFmtId="0" fontId="11" fillId="0" borderId="0"/>
    <xf numFmtId="0" fontId="27" fillId="0" borderId="0"/>
    <xf numFmtId="0" fontId="11" fillId="0" borderId="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4" fillId="47" borderId="12" applyNumberFormat="0" applyAlignment="0" applyProtection="0"/>
    <xf numFmtId="0" fontId="4" fillId="47" borderId="12" applyNumberFormat="0" applyAlignment="0" applyProtection="0"/>
    <xf numFmtId="0" fontId="11" fillId="47" borderId="12" applyNumberFormat="0" applyAlignment="0" applyProtection="0"/>
    <xf numFmtId="0" fontId="4" fillId="47" borderId="12" applyNumberFormat="0" applyAlignment="0" applyProtection="0"/>
    <xf numFmtId="0" fontId="4"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7" borderId="12" applyNumberFormat="0" applyAlignment="0" applyProtection="0"/>
    <xf numFmtId="0" fontId="4" fillId="47" borderId="12" applyNumberFormat="0" applyAlignment="0" applyProtection="0"/>
    <xf numFmtId="0" fontId="4" fillId="47" borderId="12" applyNumberFormat="0" applyAlignment="0" applyProtection="0"/>
    <xf numFmtId="0" fontId="4" fillId="43" borderId="12" applyNumberFormat="0" applyFont="0" applyAlignment="0" applyProtection="0"/>
    <xf numFmtId="0" fontId="4" fillId="47" borderId="12" applyNumberFormat="0" applyAlignment="0" applyProtection="0"/>
    <xf numFmtId="0" fontId="4" fillId="47" borderId="12" applyNumberFormat="0" applyAlignment="0" applyProtection="0"/>
    <xf numFmtId="0" fontId="11" fillId="47" borderId="12" applyNumberFormat="0" applyAlignment="0" applyProtection="0"/>
    <xf numFmtId="0" fontId="4" fillId="47" borderId="12" applyNumberFormat="0" applyAlignment="0" applyProtection="0"/>
    <xf numFmtId="0" fontId="4" fillId="43" borderId="12" applyNumberFormat="0" applyFont="0" applyAlignment="0" applyProtection="0"/>
    <xf numFmtId="0" fontId="4" fillId="43" borderId="12" applyNumberFormat="0" applyFont="0" applyAlignment="0" applyProtection="0"/>
    <xf numFmtId="0" fontId="11" fillId="43" borderId="12" applyNumberFormat="0" applyFont="0" applyAlignment="0" applyProtection="0"/>
    <xf numFmtId="0" fontId="11" fillId="47" borderId="12" applyNumberFormat="0" applyAlignment="0" applyProtection="0"/>
    <xf numFmtId="0" fontId="4" fillId="43" borderId="12" applyNumberFormat="0" applyFont="0" applyAlignment="0" applyProtection="0"/>
    <xf numFmtId="0" fontId="4" fillId="43" borderId="12" applyNumberFormat="0" applyFont="0" applyAlignment="0" applyProtection="0"/>
    <xf numFmtId="0" fontId="11" fillId="43" borderId="12" applyNumberFormat="0" applyFont="0" applyAlignment="0" applyProtection="0"/>
    <xf numFmtId="0" fontId="11" fillId="47" borderId="12" applyNumberFormat="0" applyAlignment="0" applyProtection="0"/>
    <xf numFmtId="0" fontId="4"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11" fillId="43" borderId="12" applyNumberFormat="0" applyFont="0" applyAlignment="0" applyProtection="0"/>
    <xf numFmtId="0" fontId="45" fillId="38" borderId="13" applyNumberFormat="0" applyAlignment="0" applyProtection="0"/>
    <xf numFmtId="0" fontId="45" fillId="38" borderId="13" applyNumberFormat="0" applyAlignment="0" applyProtection="0"/>
    <xf numFmtId="0" fontId="45" fillId="38" borderId="13" applyNumberFormat="0" applyAlignment="0" applyProtection="0"/>
    <xf numFmtId="0" fontId="45" fillId="38" borderId="13" applyNumberFormat="0" applyAlignment="0" applyProtection="0"/>
    <xf numFmtId="0" fontId="45" fillId="38" borderId="13" applyNumberFormat="0" applyAlignment="0" applyProtection="0"/>
    <xf numFmtId="0" fontId="45" fillId="38" borderId="13" applyNumberFormat="0" applyAlignment="0" applyProtection="0"/>
    <xf numFmtId="0" fontId="45" fillId="38" borderId="13" applyNumberFormat="0" applyAlignment="0" applyProtection="0"/>
    <xf numFmtId="0" fontId="45" fillId="42" borderId="13" applyNumberFormat="0" applyAlignment="0" applyProtection="0"/>
    <xf numFmtId="0" fontId="45" fillId="38" borderId="13" applyNumberFormat="0" applyAlignment="0" applyProtection="0"/>
    <xf numFmtId="0" fontId="45" fillId="42" borderId="13" applyNumberFormat="0" applyAlignment="0" applyProtection="0"/>
    <xf numFmtId="0" fontId="45" fillId="38" borderId="13" applyNumberFormat="0" applyAlignment="0" applyProtection="0"/>
    <xf numFmtId="0" fontId="45" fillId="38" borderId="13" applyNumberFormat="0" applyAlignment="0" applyProtection="0"/>
    <xf numFmtId="10" fontId="4" fillId="0" borderId="0" applyFill="0" applyBorder="0" applyAlignment="0" applyProtection="0"/>
    <xf numFmtId="10" fontId="11"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9" fontId="11" fillId="0" borderId="0" applyFill="0" applyBorder="0" applyAlignment="0" applyProtection="0"/>
    <xf numFmtId="9" fontId="4" fillId="0" borderId="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 fillId="0" borderId="20"/>
    <xf numFmtId="0" fontId="4" fillId="0" borderId="21"/>
    <xf numFmtId="0" fontId="42" fillId="0" borderId="0"/>
    <xf numFmtId="0" fontId="4" fillId="0" borderId="0"/>
    <xf numFmtId="0" fontId="42" fillId="0" borderId="0"/>
    <xf numFmtId="0" fontId="42" fillId="0" borderId="0"/>
    <xf numFmtId="0" fontId="42" fillId="0" borderId="0"/>
    <xf numFmtId="0" fontId="4" fillId="0" borderId="0"/>
    <xf numFmtId="0" fontId="59" fillId="0" borderId="0"/>
    <xf numFmtId="40" fontId="63" fillId="0" borderId="0" applyBorder="0">
      <alignment horizontal="right"/>
    </xf>
    <xf numFmtId="40" fontId="63" fillId="0" borderId="0" applyBorder="0">
      <alignment horizontal="right"/>
    </xf>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cellStyleXfs>
  <cellXfs count="116">
    <xf numFmtId="0" fontId="0" fillId="0" borderId="0" xfId="0"/>
    <xf numFmtId="0" fontId="65" fillId="69" borderId="1" xfId="1" applyFont="1" applyFill="1" applyBorder="1"/>
    <xf numFmtId="0" fontId="65" fillId="69" borderId="1" xfId="3" applyFont="1" applyFill="1" applyBorder="1" applyAlignment="1">
      <alignment horizontal="center" vertical="center"/>
    </xf>
    <xf numFmtId="43" fontId="65" fillId="69" borderId="1" xfId="4" applyFont="1" applyFill="1" applyBorder="1" applyAlignment="1">
      <alignment horizontal="center" vertical="center"/>
    </xf>
    <xf numFmtId="4" fontId="65" fillId="69" borderId="1" xfId="4" applyNumberFormat="1" applyFont="1" applyFill="1" applyBorder="1" applyAlignment="1">
      <alignment horizontal="center" vertical="center"/>
    </xf>
    <xf numFmtId="0" fontId="65" fillId="69" borderId="1" xfId="5" applyNumberFormat="1" applyFont="1" applyFill="1" applyBorder="1" applyAlignment="1">
      <alignment horizontal="center" vertical="center"/>
    </xf>
    <xf numFmtId="43" fontId="65" fillId="69" borderId="1" xfId="5" applyFont="1" applyFill="1" applyBorder="1" applyAlignment="1">
      <alignment horizontal="center" vertical="center" wrapText="1"/>
    </xf>
    <xf numFmtId="4" fontId="65" fillId="69" borderId="1" xfId="4" applyNumberFormat="1" applyFont="1" applyFill="1" applyBorder="1" applyAlignment="1">
      <alignment horizontal="center" vertical="center" wrapText="1"/>
    </xf>
    <xf numFmtId="0" fontId="65" fillId="69" borderId="1" xfId="1" applyNumberFormat="1" applyFont="1" applyFill="1" applyBorder="1" applyAlignment="1">
      <alignment horizontal="center" vertical="top"/>
    </xf>
    <xf numFmtId="0" fontId="65" fillId="69" borderId="1" xfId="1" applyNumberFormat="1" applyFont="1" applyFill="1" applyBorder="1" applyAlignment="1">
      <alignment horizontal="center" vertical="center"/>
    </xf>
    <xf numFmtId="43" fontId="65" fillId="69" borderId="1" xfId="5" applyFont="1" applyFill="1" applyBorder="1" applyAlignment="1">
      <alignment horizontal="center" vertical="center"/>
    </xf>
    <xf numFmtId="43" fontId="65" fillId="69" borderId="1" xfId="5" applyFont="1" applyFill="1" applyBorder="1"/>
    <xf numFmtId="0" fontId="65" fillId="69" borderId="1" xfId="3" applyNumberFormat="1" applyFont="1" applyFill="1" applyBorder="1" applyAlignment="1">
      <alignment horizontal="center" vertical="center" wrapText="1"/>
    </xf>
    <xf numFmtId="43" fontId="65" fillId="69" borderId="1" xfId="5" applyFont="1" applyFill="1" applyBorder="1" applyAlignment="1">
      <alignment vertical="center"/>
    </xf>
    <xf numFmtId="0" fontId="65" fillId="69" borderId="1" xfId="1" applyFont="1" applyFill="1" applyBorder="1" applyAlignment="1">
      <alignment vertical="center"/>
    </xf>
    <xf numFmtId="0" fontId="65" fillId="69" borderId="1" xfId="3" applyFont="1" applyFill="1" applyBorder="1" applyAlignment="1">
      <alignment horizontal="center" vertical="center" wrapText="1"/>
    </xf>
    <xf numFmtId="43" fontId="65" fillId="69" borderId="1" xfId="1" applyNumberFormat="1" applyFont="1" applyFill="1" applyBorder="1" applyAlignment="1">
      <alignment vertical="center"/>
    </xf>
    <xf numFmtId="43" fontId="65" fillId="69" borderId="1" xfId="1" applyNumberFormat="1" applyFont="1" applyFill="1" applyBorder="1"/>
    <xf numFmtId="0" fontId="65" fillId="69" borderId="1" xfId="2387" applyNumberFormat="1" applyFont="1" applyFill="1" applyBorder="1" applyAlignment="1">
      <alignment horizontal="center" vertical="center"/>
    </xf>
    <xf numFmtId="2" fontId="65" fillId="69" borderId="1" xfId="122" applyNumberFormat="1" applyFont="1" applyFill="1" applyBorder="1" applyAlignment="1">
      <alignment horizontal="center" vertical="center"/>
    </xf>
    <xf numFmtId="43" fontId="65" fillId="69" borderId="1" xfId="2387" applyNumberFormat="1" applyFont="1" applyFill="1" applyBorder="1"/>
    <xf numFmtId="0" fontId="65" fillId="69" borderId="1" xfId="2387" applyFont="1" applyFill="1" applyBorder="1"/>
    <xf numFmtId="0" fontId="65" fillId="69" borderId="1" xfId="347" applyNumberFormat="1" applyFont="1" applyFill="1" applyBorder="1" applyAlignment="1">
      <alignment horizontal="center" vertical="center"/>
    </xf>
    <xf numFmtId="0" fontId="65" fillId="69" borderId="1" xfId="347" applyFont="1" applyFill="1" applyBorder="1" applyAlignment="1">
      <alignment vertical="center"/>
    </xf>
    <xf numFmtId="0" fontId="65" fillId="69" borderId="1" xfId="3" applyNumberFormat="1" applyFont="1" applyFill="1" applyBorder="1" applyAlignment="1">
      <alignment horizontal="center" vertical="top" wrapText="1"/>
    </xf>
    <xf numFmtId="1" fontId="65" fillId="69" borderId="1" xfId="1" applyNumberFormat="1" applyFont="1" applyFill="1" applyBorder="1" applyAlignment="1">
      <alignment vertical="center"/>
    </xf>
    <xf numFmtId="0" fontId="65" fillId="69" borderId="1" xfId="1" applyFont="1" applyFill="1" applyBorder="1" applyAlignment="1">
      <alignment horizontal="center" vertical="center"/>
    </xf>
    <xf numFmtId="43" fontId="65" fillId="69" borderId="1" xfId="1" applyNumberFormat="1" applyFont="1" applyFill="1" applyBorder="1" applyAlignment="1">
      <alignment horizontal="center" vertical="center"/>
    </xf>
    <xf numFmtId="166" fontId="65" fillId="69" borderId="1" xfId="1" applyNumberFormat="1" applyFont="1" applyFill="1" applyBorder="1" applyAlignment="1">
      <alignment horizontal="center" vertical="center"/>
    </xf>
    <xf numFmtId="166" fontId="65" fillId="69" borderId="1" xfId="1" applyNumberFormat="1" applyFont="1" applyFill="1" applyBorder="1" applyAlignment="1">
      <alignment horizontal="center"/>
    </xf>
    <xf numFmtId="0" fontId="65" fillId="69" borderId="1" xfId="1" applyFont="1" applyFill="1" applyBorder="1" applyAlignment="1">
      <alignment horizontal="center"/>
    </xf>
    <xf numFmtId="43" fontId="65" fillId="69" borderId="1" xfId="122" applyFont="1" applyFill="1" applyBorder="1"/>
    <xf numFmtId="0" fontId="65" fillId="69" borderId="1" xfId="2387" applyFont="1" applyFill="1" applyBorder="1" applyAlignment="1">
      <alignment horizontal="center"/>
    </xf>
    <xf numFmtId="0" fontId="65" fillId="69" borderId="1" xfId="1" applyNumberFormat="1" applyFont="1" applyFill="1" applyBorder="1" applyAlignment="1">
      <alignment horizontal="center" vertical="center" wrapText="1"/>
    </xf>
    <xf numFmtId="0" fontId="65" fillId="69" borderId="1" xfId="1" applyFont="1" applyFill="1" applyBorder="1" applyAlignment="1">
      <alignment vertical="top"/>
    </xf>
    <xf numFmtId="43" fontId="65" fillId="69" borderId="1" xfId="1" applyNumberFormat="1" applyFont="1" applyFill="1" applyBorder="1" applyAlignment="1">
      <alignment vertical="top"/>
    </xf>
    <xf numFmtId="0" fontId="65" fillId="69" borderId="1" xfId="1" applyFont="1" applyFill="1" applyBorder="1" applyAlignment="1">
      <alignment horizontal="center" vertical="top"/>
    </xf>
    <xf numFmtId="0" fontId="65" fillId="69" borderId="1" xfId="2387" applyNumberFormat="1" applyFont="1" applyFill="1" applyBorder="1" applyAlignment="1">
      <alignment horizontal="center" vertical="center" wrapText="1"/>
    </xf>
    <xf numFmtId="43" fontId="65" fillId="69" borderId="1" xfId="122" applyFont="1" applyFill="1" applyBorder="1" applyAlignment="1">
      <alignment vertical="top"/>
    </xf>
    <xf numFmtId="43" fontId="65" fillId="69" borderId="1" xfId="122" applyFont="1" applyFill="1" applyBorder="1" applyAlignment="1">
      <alignment vertical="center"/>
    </xf>
    <xf numFmtId="2" fontId="65" fillId="69" borderId="1" xfId="906" applyNumberFormat="1" applyFont="1" applyFill="1" applyBorder="1" applyAlignment="1">
      <alignment horizontal="center" vertical="center"/>
    </xf>
    <xf numFmtId="0" fontId="65" fillId="69" borderId="1" xfId="3" applyNumberFormat="1" applyFont="1" applyFill="1" applyBorder="1" applyAlignment="1">
      <alignment horizontal="center" vertical="center"/>
    </xf>
    <xf numFmtId="0" fontId="65" fillId="69" borderId="1" xfId="3" applyFont="1" applyFill="1" applyBorder="1"/>
    <xf numFmtId="0" fontId="65" fillId="69" borderId="1" xfId="3" applyFont="1" applyFill="1" applyBorder="1" applyAlignment="1">
      <alignment vertical="center"/>
    </xf>
    <xf numFmtId="0" fontId="65" fillId="69" borderId="1" xfId="3" applyFont="1" applyFill="1" applyBorder="1" applyAlignment="1">
      <alignment horizontal="center" vertical="top" wrapText="1"/>
    </xf>
    <xf numFmtId="0" fontId="65" fillId="69" borderId="1" xfId="347" applyNumberFormat="1" applyFont="1" applyFill="1" applyBorder="1" applyAlignment="1">
      <alignment horizontal="center" vertical="top"/>
    </xf>
    <xf numFmtId="0" fontId="65" fillId="69" borderId="1" xfId="347" applyFont="1" applyFill="1" applyBorder="1"/>
    <xf numFmtId="0" fontId="65" fillId="69" borderId="1" xfId="405" applyFont="1" applyFill="1" applyBorder="1" applyAlignment="1">
      <alignment horizontal="center" vertical="center"/>
    </xf>
    <xf numFmtId="43" fontId="65" fillId="69" borderId="1" xfId="908" applyFont="1" applyFill="1" applyBorder="1" applyAlignment="1">
      <alignment horizontal="center" vertical="center"/>
    </xf>
    <xf numFmtId="0" fontId="65" fillId="69" borderId="1" xfId="2387" applyFont="1" applyFill="1" applyBorder="1" applyAlignment="1">
      <alignment horizontal="center" vertical="center"/>
    </xf>
    <xf numFmtId="43" fontId="65" fillId="69" borderId="1" xfId="2389" applyFont="1" applyFill="1" applyBorder="1" applyAlignment="1">
      <alignment vertical="top"/>
    </xf>
    <xf numFmtId="0" fontId="65" fillId="69" borderId="1" xfId="2388" applyFont="1" applyFill="1" applyBorder="1" applyAlignment="1">
      <alignment horizontal="center" vertical="center" wrapText="1"/>
    </xf>
    <xf numFmtId="210" fontId="65" fillId="69" borderId="1" xfId="2388" applyNumberFormat="1" applyFont="1" applyFill="1" applyBorder="1" applyAlignment="1">
      <alignment horizontal="center" vertical="center"/>
    </xf>
    <xf numFmtId="43" fontId="65" fillId="69" borderId="1" xfId="908" applyNumberFormat="1" applyFont="1" applyFill="1" applyBorder="1" applyAlignment="1">
      <alignment horizontal="center" vertical="center" wrapText="1"/>
    </xf>
    <xf numFmtId="0" fontId="65" fillId="69" borderId="1" xfId="405" applyFont="1" applyFill="1" applyBorder="1" applyAlignment="1">
      <alignment vertical="center"/>
    </xf>
    <xf numFmtId="0" fontId="65" fillId="69" borderId="1" xfId="2387" applyNumberFormat="1" applyFont="1" applyFill="1" applyBorder="1" applyAlignment="1">
      <alignment horizontal="center" vertical="top"/>
    </xf>
    <xf numFmtId="0" fontId="65" fillId="69" borderId="1" xfId="1" applyFont="1" applyFill="1" applyBorder="1" applyAlignment="1">
      <alignment horizontal="center" vertical="center" wrapText="1"/>
    </xf>
    <xf numFmtId="0" fontId="65" fillId="69" borderId="1" xfId="347" applyFont="1" applyFill="1" applyBorder="1" applyAlignment="1">
      <alignment horizontal="center" vertical="center"/>
    </xf>
    <xf numFmtId="2" fontId="65" fillId="69" borderId="1" xfId="1" applyNumberFormat="1" applyFont="1" applyFill="1" applyBorder="1" applyAlignment="1">
      <alignment vertical="center"/>
    </xf>
    <xf numFmtId="0" fontId="65" fillId="69" borderId="1" xfId="329" applyFont="1" applyFill="1" applyBorder="1" applyAlignment="1">
      <alignment horizontal="center" vertical="center"/>
    </xf>
    <xf numFmtId="43" fontId="65" fillId="69" borderId="1" xfId="3" applyNumberFormat="1" applyFont="1" applyFill="1" applyBorder="1" applyAlignment="1">
      <alignment horizontal="center" vertical="center" wrapText="1"/>
    </xf>
    <xf numFmtId="0" fontId="65" fillId="69" borderId="1" xfId="0" applyNumberFormat="1" applyFont="1" applyFill="1" applyBorder="1" applyAlignment="1">
      <alignment horizontal="center" vertical="center" wrapText="1"/>
    </xf>
    <xf numFmtId="43" fontId="65" fillId="69" borderId="1" xfId="906" applyNumberFormat="1" applyFont="1" applyFill="1" applyBorder="1" applyAlignment="1">
      <alignment horizontal="center" vertical="center"/>
    </xf>
    <xf numFmtId="0" fontId="65" fillId="69" borderId="1" xfId="0" applyFont="1" applyFill="1" applyBorder="1"/>
    <xf numFmtId="0" fontId="65" fillId="69" borderId="1" xfId="0" applyFont="1" applyFill="1" applyBorder="1" applyAlignment="1">
      <alignment horizontal="left" vertical="top" wrapText="1"/>
    </xf>
    <xf numFmtId="0" fontId="65" fillId="69" borderId="1" xfId="1" applyNumberFormat="1" applyFont="1" applyFill="1" applyBorder="1" applyAlignment="1">
      <alignment horizontal="center" vertical="top" wrapText="1"/>
    </xf>
    <xf numFmtId="166" fontId="65" fillId="69" borderId="1" xfId="1" applyNumberFormat="1" applyFont="1" applyFill="1" applyBorder="1"/>
    <xf numFmtId="0" fontId="65" fillId="69" borderId="1" xfId="329" applyFont="1" applyFill="1" applyBorder="1"/>
    <xf numFmtId="0" fontId="65" fillId="69" borderId="1" xfId="349" applyFont="1" applyFill="1" applyBorder="1" applyAlignment="1">
      <alignment vertical="center"/>
    </xf>
    <xf numFmtId="0" fontId="66" fillId="69" borderId="1" xfId="1" applyNumberFormat="1" applyFont="1" applyFill="1" applyBorder="1" applyAlignment="1">
      <alignment horizontal="center" vertical="top"/>
    </xf>
    <xf numFmtId="0" fontId="65" fillId="69" borderId="1" xfId="406" applyFont="1" applyFill="1" applyBorder="1" applyAlignment="1">
      <alignment horizontal="left" vertical="top" wrapText="1"/>
    </xf>
    <xf numFmtId="0" fontId="65" fillId="69" borderId="1" xfId="352" applyFont="1" applyFill="1" applyBorder="1" applyAlignment="1">
      <alignment vertical="top" wrapText="1"/>
    </xf>
    <xf numFmtId="210" fontId="65" fillId="69" borderId="1" xfId="1" applyNumberFormat="1" applyFont="1" applyFill="1" applyBorder="1" applyAlignment="1">
      <alignment horizontal="right" vertical="top"/>
    </xf>
    <xf numFmtId="0" fontId="68" fillId="69" borderId="1" xfId="1" applyNumberFormat="1" applyFont="1" applyFill="1" applyBorder="1" applyAlignment="1">
      <alignment horizontal="center" vertical="center" wrapText="1"/>
    </xf>
    <xf numFmtId="179" fontId="65" fillId="69" borderId="1" xfId="3" applyNumberFormat="1" applyFont="1" applyFill="1" applyBorder="1" applyAlignment="1">
      <alignment horizontal="center" vertical="top"/>
    </xf>
    <xf numFmtId="0" fontId="65" fillId="69" borderId="1" xfId="1" applyNumberFormat="1" applyFont="1" applyFill="1" applyBorder="1" applyAlignment="1">
      <alignment horizontal="left" vertical="top" wrapText="1"/>
    </xf>
    <xf numFmtId="0" fontId="68" fillId="69" borderId="1" xfId="1" applyNumberFormat="1" applyFont="1" applyFill="1" applyBorder="1" applyAlignment="1">
      <alignment horizontal="left" vertical="top" wrapText="1"/>
    </xf>
    <xf numFmtId="0" fontId="65" fillId="69" borderId="1" xfId="1" applyFont="1" applyFill="1" applyBorder="1" applyAlignment="1">
      <alignment horizontal="left" vertical="top" wrapText="1"/>
    </xf>
    <xf numFmtId="0" fontId="65" fillId="69" borderId="1" xfId="2387" applyNumberFormat="1" applyFont="1" applyFill="1" applyBorder="1" applyAlignment="1">
      <alignment horizontal="left" vertical="top" wrapText="1"/>
    </xf>
    <xf numFmtId="0" fontId="65" fillId="69" borderId="1" xfId="347" applyFont="1" applyFill="1" applyBorder="1" applyAlignment="1">
      <alignment horizontal="left" vertical="top" wrapText="1"/>
    </xf>
    <xf numFmtId="0" fontId="65" fillId="69" borderId="1" xfId="2387" applyFont="1" applyFill="1" applyBorder="1" applyAlignment="1">
      <alignment horizontal="left" vertical="top" wrapText="1"/>
    </xf>
    <xf numFmtId="0" fontId="65" fillId="69" borderId="1" xfId="3" applyFont="1" applyFill="1" applyBorder="1" applyAlignment="1">
      <alignment horizontal="left" vertical="top" wrapText="1"/>
    </xf>
    <xf numFmtId="0" fontId="65" fillId="69" borderId="1" xfId="2387" applyFont="1" applyFill="1" applyBorder="1" applyAlignment="1">
      <alignment horizontal="left" vertical="top" wrapText="1" shrinkToFit="1"/>
    </xf>
    <xf numFmtId="0" fontId="65" fillId="69" borderId="1" xfId="2388" applyNumberFormat="1" applyFont="1" applyFill="1" applyBorder="1" applyAlignment="1">
      <alignment horizontal="left" vertical="top" wrapText="1"/>
    </xf>
    <xf numFmtId="0" fontId="65" fillId="69" borderId="1" xfId="2388" applyFont="1" applyFill="1" applyBorder="1" applyAlignment="1">
      <alignment horizontal="left" vertical="top" wrapText="1"/>
    </xf>
    <xf numFmtId="0" fontId="65" fillId="69" borderId="1" xfId="407" applyFont="1" applyFill="1" applyBorder="1" applyAlignment="1">
      <alignment horizontal="left" vertical="top" wrapText="1"/>
    </xf>
    <xf numFmtId="0" fontId="65" fillId="69" borderId="1" xfId="329" applyFont="1" applyFill="1" applyBorder="1" applyAlignment="1">
      <alignment horizontal="left" vertical="top" wrapText="1" shrinkToFit="1"/>
    </xf>
    <xf numFmtId="0" fontId="65" fillId="69" borderId="1" xfId="0" applyNumberFormat="1" applyFont="1" applyFill="1" applyBorder="1" applyAlignment="1">
      <alignment horizontal="left" vertical="top" wrapText="1"/>
    </xf>
    <xf numFmtId="0" fontId="65" fillId="69" borderId="1" xfId="350" applyFont="1" applyFill="1" applyBorder="1" applyAlignment="1" applyProtection="1">
      <alignment horizontal="left" vertical="top" wrapText="1"/>
    </xf>
    <xf numFmtId="0" fontId="67" fillId="69" borderId="1" xfId="350" applyFont="1" applyFill="1" applyBorder="1" applyAlignment="1" applyProtection="1">
      <alignment horizontal="left" vertical="top" wrapText="1"/>
    </xf>
    <xf numFmtId="0" fontId="69" fillId="69" borderId="1" xfId="1" applyNumberFormat="1" applyFont="1" applyFill="1" applyBorder="1" applyAlignment="1">
      <alignment horizontal="center" vertical="top"/>
    </xf>
    <xf numFmtId="0" fontId="69" fillId="69" borderId="1" xfId="1" applyFont="1" applyFill="1" applyBorder="1" applyAlignment="1">
      <alignment horizontal="left" vertical="top" wrapText="1"/>
    </xf>
    <xf numFmtId="0" fontId="69" fillId="69" borderId="1" xfId="5" applyNumberFormat="1" applyFont="1" applyFill="1" applyBorder="1" applyAlignment="1">
      <alignment horizontal="center" vertical="center"/>
    </xf>
    <xf numFmtId="43" fontId="69" fillId="69" borderId="1" xfId="5" applyFont="1" applyFill="1" applyBorder="1" applyAlignment="1">
      <alignment horizontal="center" vertical="center"/>
    </xf>
    <xf numFmtId="4" fontId="69" fillId="69" borderId="1" xfId="4" applyNumberFormat="1" applyFont="1" applyFill="1" applyBorder="1" applyAlignment="1">
      <alignment horizontal="center" vertical="center"/>
    </xf>
    <xf numFmtId="0" fontId="69" fillId="69" borderId="1" xfId="1" applyFont="1" applyFill="1" applyBorder="1"/>
    <xf numFmtId="0" fontId="70" fillId="69" borderId="1" xfId="1" applyNumberFormat="1" applyFont="1" applyFill="1" applyBorder="1" applyAlignment="1">
      <alignment horizontal="center" vertical="top"/>
    </xf>
    <xf numFmtId="0" fontId="71" fillId="69" borderId="1" xfId="1" applyFont="1" applyFill="1" applyBorder="1" applyAlignment="1">
      <alignment horizontal="left" vertical="top" wrapText="1"/>
    </xf>
    <xf numFmtId="0" fontId="71" fillId="69" borderId="1" xfId="5" applyNumberFormat="1" applyFont="1" applyFill="1" applyBorder="1" applyAlignment="1">
      <alignment horizontal="center" vertical="center"/>
    </xf>
    <xf numFmtId="43" fontId="71" fillId="69" borderId="1" xfId="5" applyFont="1" applyFill="1" applyBorder="1" applyAlignment="1">
      <alignment horizontal="center" vertical="center"/>
    </xf>
    <xf numFmtId="4" fontId="71" fillId="69" borderId="1" xfId="4" applyNumberFormat="1" applyFont="1" applyFill="1" applyBorder="1" applyAlignment="1">
      <alignment horizontal="center" vertical="center"/>
    </xf>
    <xf numFmtId="0" fontId="71" fillId="69" borderId="1" xfId="1" applyFont="1" applyFill="1" applyBorder="1"/>
    <xf numFmtId="0" fontId="70" fillId="69" borderId="1" xfId="1" applyNumberFormat="1" applyFont="1" applyFill="1" applyBorder="1" applyAlignment="1">
      <alignment horizontal="center" vertical="center" wrapText="1"/>
    </xf>
    <xf numFmtId="0" fontId="70" fillId="69" borderId="1" xfId="5" applyNumberFormat="1" applyFont="1" applyFill="1" applyBorder="1" applyAlignment="1">
      <alignment horizontal="center" vertical="center"/>
    </xf>
    <xf numFmtId="43" fontId="70" fillId="69" borderId="1" xfId="5" applyFont="1" applyFill="1" applyBorder="1" applyAlignment="1">
      <alignment horizontal="center" vertical="center" wrapText="1"/>
    </xf>
    <xf numFmtId="4" fontId="70" fillId="69" borderId="1" xfId="4" applyNumberFormat="1" applyFont="1" applyFill="1" applyBorder="1" applyAlignment="1">
      <alignment horizontal="center" vertical="center" wrapText="1"/>
    </xf>
    <xf numFmtId="0" fontId="70" fillId="69" borderId="1" xfId="1" applyFont="1" applyFill="1" applyBorder="1" applyAlignment="1">
      <alignment horizontal="center" vertical="center"/>
    </xf>
    <xf numFmtId="0" fontId="72" fillId="69" borderId="1" xfId="1" applyNumberFormat="1" applyFont="1" applyFill="1" applyBorder="1" applyAlignment="1">
      <alignment horizontal="center" vertical="center" wrapText="1"/>
    </xf>
    <xf numFmtId="0" fontId="66" fillId="69" borderId="1" xfId="1" applyNumberFormat="1" applyFont="1" applyFill="1" applyBorder="1" applyAlignment="1">
      <alignment horizontal="center" vertical="center" wrapText="1"/>
    </xf>
    <xf numFmtId="0" fontId="73" fillId="69" borderId="1" xfId="1" applyNumberFormat="1" applyFont="1" applyFill="1" applyBorder="1" applyAlignment="1">
      <alignment horizontal="center" vertical="center" wrapText="1"/>
    </xf>
    <xf numFmtId="0" fontId="69" fillId="69" borderId="22" xfId="1" applyNumberFormat="1" applyFont="1" applyFill="1" applyBorder="1" applyAlignment="1">
      <alignment horizontal="center" vertical="center"/>
    </xf>
    <xf numFmtId="0" fontId="69" fillId="69" borderId="23" xfId="1" applyNumberFormat="1" applyFont="1" applyFill="1" applyBorder="1" applyAlignment="1">
      <alignment horizontal="center" vertical="center"/>
    </xf>
    <xf numFmtId="0" fontId="69" fillId="69" borderId="24" xfId="1" applyNumberFormat="1" applyFont="1" applyFill="1" applyBorder="1" applyAlignment="1">
      <alignment horizontal="center" vertical="center"/>
    </xf>
    <xf numFmtId="0" fontId="69" fillId="69" borderId="25" xfId="1" applyNumberFormat="1" applyFont="1" applyFill="1" applyBorder="1" applyAlignment="1">
      <alignment horizontal="center" vertical="center"/>
    </xf>
    <xf numFmtId="0" fontId="69" fillId="69" borderId="26" xfId="1" applyNumberFormat="1" applyFont="1" applyFill="1" applyBorder="1" applyAlignment="1">
      <alignment horizontal="center" vertical="center"/>
    </xf>
    <xf numFmtId="0" fontId="69" fillId="69" borderId="27" xfId="1" applyNumberFormat="1" applyFont="1" applyFill="1" applyBorder="1" applyAlignment="1">
      <alignment horizontal="center" vertical="center"/>
    </xf>
  </cellXfs>
  <cellStyles count="2390">
    <cellStyle name="%" xfId="6"/>
    <cellStyle name="??" xfId="7"/>
    <cellStyle name="?? [0.00]_laroux" xfId="8"/>
    <cellStyle name="???? [0.00]_laroux" xfId="9"/>
    <cellStyle name="????_laroux" xfId="10"/>
    <cellStyle name="??_??" xfId="11"/>
    <cellStyle name="_200 Bar Inergen BOM - Pre-design " xfId="12"/>
    <cellStyle name="_BOQ-Fire Alarm" xfId="13"/>
    <cellStyle name="_BOQ-Fire Alarm 2" xfId="14"/>
    <cellStyle name="_BOQ-Fire Alarm 2 2" xfId="513"/>
    <cellStyle name="_BOQ-Fire Alarm 2 3" xfId="514"/>
    <cellStyle name="_BOQ-FIRE EXTINGUSHERS" xfId="15"/>
    <cellStyle name="_BOQ-FIRE EXTINGUSHERS 2" xfId="16"/>
    <cellStyle name="_BOQ-FIRE EXTINGUSHERS 2 2" xfId="515"/>
    <cellStyle name="_BOQ-FIRE EXTINGUSHERS 2 3" xfId="516"/>
    <cellStyle name="_Design tree-Boq- 19-08-2009-tO BE SENT TO CLIENT" xfId="17"/>
    <cellStyle name="_Design tree-Boq- 19-08-2009-tO BE SENT TO CLIENT 2" xfId="517"/>
    <cellStyle name="_Design tree-Boq- 19-08-2009-tO BE SENT TO CLIENT 3" xfId="518"/>
    <cellStyle name="_DG  BOQ-21.07.09" xfId="18"/>
    <cellStyle name="_DG  BOQ-21.07.09 2" xfId="519"/>
    <cellStyle name="_DG  BOQ-21.07.09 3" xfId="520"/>
    <cellStyle name="_ET_STYLE_NoName_00_" xfId="19"/>
    <cellStyle name="_ET_STYLE_NoName_00_ 2" xfId="521"/>
    <cellStyle name="_ET_STYLE_NoName_00_ 3" xfId="522"/>
    <cellStyle name="_EXTERNAL BOQ " xfId="20"/>
    <cellStyle name="_FM 200 Requirement (1)" xfId="21"/>
    <cellStyle name="_FM 200 Requirement (1) 2" xfId="523"/>
    <cellStyle name="_FM 200 Requirement (1) 3" xfId="524"/>
    <cellStyle name="_Internal BOQ-22.07.09" xfId="22"/>
    <cellStyle name="_Internal BOQ-22.07.09 2" xfId="525"/>
    <cellStyle name="_Internal BOQ-22.07.09 3" xfId="526"/>
    <cellStyle name="_Internal BOQ-22.07.09_050909-Tender Comparative Statements" xfId="23"/>
    <cellStyle name="_Internal BOQ-22.07.09_050909-Tender Comparative Statements 2" xfId="527"/>
    <cellStyle name="_Internal BOQ-22.07.09_050909-Tender Comparative Statements 3" xfId="528"/>
    <cellStyle name="_Lighting BOQ-22.07.09" xfId="24"/>
    <cellStyle name="_Lighting BOQ-22.07.09 2" xfId="529"/>
    <cellStyle name="_Lighting BOQ-22.07.09 3" xfId="530"/>
    <cellStyle name="_Lighting BOQ-22.07.09_050909-Tender Comparative Statements" xfId="25"/>
    <cellStyle name="_Lighting BOQ-22.07.09_050909-Tender Comparative Statements 2" xfId="531"/>
    <cellStyle name="_Lighting BOQ-22.07.09_050909-Tender Comparative Statements 3" xfId="532"/>
    <cellStyle name="_Storm Water Drain-4-09-05" xfId="26"/>
    <cellStyle name="_Storm Water Drain-4-09-05 2" xfId="533"/>
    <cellStyle name="_Storm Water Drain-4-09-05 3" xfId="534"/>
    <cellStyle name="_UPS-BOQ" xfId="27"/>
    <cellStyle name="_UPS-BOQ 2" xfId="535"/>
    <cellStyle name="_UPS-BOQ 3" xfId="536"/>
    <cellStyle name="_UPS-BOQ_050909-Tender Comparative Statements" xfId="28"/>
    <cellStyle name="_UPS-BOQ_050909-Tender Comparative Statements 2" xfId="537"/>
    <cellStyle name="_UPS-BOQ_050909-Tender Comparative Statements 3" xfId="538"/>
    <cellStyle name="•W€_Electrical" xfId="29"/>
    <cellStyle name="•W_Electrical" xfId="30"/>
    <cellStyle name="20% - Accent1 2" xfId="31"/>
    <cellStyle name="20% - Accent1 2 2" xfId="32"/>
    <cellStyle name="20% - Accent1 2 2 2" xfId="539"/>
    <cellStyle name="20% - Accent1 2 3" xfId="540"/>
    <cellStyle name="20% - Accent1 2_EST  MT 08.08.2015- Karenahalli" xfId="541"/>
    <cellStyle name="20% - Accent1 3" xfId="33"/>
    <cellStyle name="20% - Accent1 3 2" xfId="34"/>
    <cellStyle name="20% - Accent1 3 2 2" xfId="542"/>
    <cellStyle name="20% - Accent1 3 2 3" xfId="543"/>
    <cellStyle name="20% - Accent1 3 3" xfId="544"/>
    <cellStyle name="20% - Accent1 3 4" xfId="545"/>
    <cellStyle name="20% - Accent1 3_EST  MT 08.08.2015- Karenahalli" xfId="546"/>
    <cellStyle name="20% - Accent1 4" xfId="547"/>
    <cellStyle name="20% - Accent1 4 2" xfId="548"/>
    <cellStyle name="20% - Accent1 5" xfId="549"/>
    <cellStyle name="20% - Accent1 5 2" xfId="550"/>
    <cellStyle name="20% - Accent1 6" xfId="551"/>
    <cellStyle name="20% - Accent1 6 2" xfId="552"/>
    <cellStyle name="20% - Accent1 7" xfId="553"/>
    <cellStyle name="20% - Accent2 2" xfId="35"/>
    <cellStyle name="20% - Accent2 2 2" xfId="36"/>
    <cellStyle name="20% - Accent2 2 2 2" xfId="554"/>
    <cellStyle name="20% - Accent2 2 3" xfId="555"/>
    <cellStyle name="20% - Accent2 2_EST  MT 08.08.2015- Karenahalli" xfId="556"/>
    <cellStyle name="20% - Accent2 3" xfId="37"/>
    <cellStyle name="20% - Accent2 3 2" xfId="38"/>
    <cellStyle name="20% - Accent2 3 2 2" xfId="557"/>
    <cellStyle name="20% - Accent2 3 2 3" xfId="558"/>
    <cellStyle name="20% - Accent2 3 3" xfId="559"/>
    <cellStyle name="20% - Accent2 3 4" xfId="560"/>
    <cellStyle name="20% - Accent2 3_EST  MT 08.08.2015- Karenahalli" xfId="561"/>
    <cellStyle name="20% - Accent2 4" xfId="562"/>
    <cellStyle name="20% - Accent2 4 2" xfId="563"/>
    <cellStyle name="20% - Accent2 5" xfId="564"/>
    <cellStyle name="20% - Accent2 5 2" xfId="565"/>
    <cellStyle name="20% - Accent2 6" xfId="566"/>
    <cellStyle name="20% - Accent2 6 2" xfId="567"/>
    <cellStyle name="20% - Accent2 7" xfId="568"/>
    <cellStyle name="20% - Accent3 2" xfId="39"/>
    <cellStyle name="20% - Accent3 2 2" xfId="40"/>
    <cellStyle name="20% - Accent3 2 2 2" xfId="569"/>
    <cellStyle name="20% - Accent3 2 3" xfId="570"/>
    <cellStyle name="20% - Accent3 2_EST  MT 08.08.2015- Karenahalli" xfId="571"/>
    <cellStyle name="20% - Accent3 3" xfId="41"/>
    <cellStyle name="20% - Accent3 3 2" xfId="42"/>
    <cellStyle name="20% - Accent3 3 2 2" xfId="572"/>
    <cellStyle name="20% - Accent3 3 2 3" xfId="573"/>
    <cellStyle name="20% - Accent3 3 3" xfId="574"/>
    <cellStyle name="20% - Accent3 3 4" xfId="575"/>
    <cellStyle name="20% - Accent3 3_EST  MT 08.08.2015- Karenahalli" xfId="576"/>
    <cellStyle name="20% - Accent3 4" xfId="577"/>
    <cellStyle name="20% - Accent3 4 2" xfId="578"/>
    <cellStyle name="20% - Accent3 5" xfId="579"/>
    <cellStyle name="20% - Accent3 5 2" xfId="580"/>
    <cellStyle name="20% - Accent3 6" xfId="581"/>
    <cellStyle name="20% - Accent3 6 2" xfId="582"/>
    <cellStyle name="20% - Accent3 7" xfId="583"/>
    <cellStyle name="20% - Accent4 2" xfId="43"/>
    <cellStyle name="20% - Accent4 2 2" xfId="44"/>
    <cellStyle name="20% - Accent4 2 2 2" xfId="584"/>
    <cellStyle name="20% - Accent4 2 3" xfId="585"/>
    <cellStyle name="20% - Accent4 2_EST  MT 08.08.2015- Karenahalli" xfId="586"/>
    <cellStyle name="20% - Accent4 3" xfId="45"/>
    <cellStyle name="20% - Accent4 3 2" xfId="46"/>
    <cellStyle name="20% - Accent4 3 2 2" xfId="587"/>
    <cellStyle name="20% - Accent4 3 2 3" xfId="588"/>
    <cellStyle name="20% - Accent4 3 3" xfId="589"/>
    <cellStyle name="20% - Accent4 3 4" xfId="590"/>
    <cellStyle name="20% - Accent4 3_EST  MT 08.08.2015- Karenahalli" xfId="591"/>
    <cellStyle name="20% - Accent4 4" xfId="592"/>
    <cellStyle name="20% - Accent4 4 2" xfId="593"/>
    <cellStyle name="20% - Accent4 5" xfId="594"/>
    <cellStyle name="20% - Accent4 5 2" xfId="595"/>
    <cellStyle name="20% - Accent4 6" xfId="596"/>
    <cellStyle name="20% - Accent4 6 2" xfId="597"/>
    <cellStyle name="20% - Accent4 7" xfId="598"/>
    <cellStyle name="20% - Accent5 2" xfId="47"/>
    <cellStyle name="20% - Accent5 2 2" xfId="48"/>
    <cellStyle name="20% - Accent5 2 2 2" xfId="599"/>
    <cellStyle name="20% - Accent5 2 3" xfId="600"/>
    <cellStyle name="20% - Accent5 2_EST  MT 08.08.2015- Karenahalli" xfId="601"/>
    <cellStyle name="20% - Accent5 3" xfId="49"/>
    <cellStyle name="20% - Accent5 3 2" xfId="50"/>
    <cellStyle name="20% - Accent5 3 2 2" xfId="602"/>
    <cellStyle name="20% - Accent5 3 2 3" xfId="603"/>
    <cellStyle name="20% - Accent5 3 3" xfId="604"/>
    <cellStyle name="20% - Accent5 3 4" xfId="605"/>
    <cellStyle name="20% - Accent5 3_EST  MT 08.08.2015- Karenahalli" xfId="606"/>
    <cellStyle name="20% - Accent5 4" xfId="607"/>
    <cellStyle name="20% - Accent5 4 2" xfId="608"/>
    <cellStyle name="20% - Accent5 5" xfId="609"/>
    <cellStyle name="20% - Accent5 5 2" xfId="610"/>
    <cellStyle name="20% - Accent5 6" xfId="611"/>
    <cellStyle name="20% - Accent5 6 2" xfId="612"/>
    <cellStyle name="20% - Accent5 7" xfId="613"/>
    <cellStyle name="20% - Accent6 2" xfId="51"/>
    <cellStyle name="20% - Accent6 2 2" xfId="52"/>
    <cellStyle name="20% - Accent6 2 2 2" xfId="614"/>
    <cellStyle name="20% - Accent6 2 3" xfId="615"/>
    <cellStyle name="20% - Accent6 2_EST  MT 08.08.2015- Karenahalli" xfId="616"/>
    <cellStyle name="20% - Accent6 3" xfId="53"/>
    <cellStyle name="20% - Accent6 3 2" xfId="54"/>
    <cellStyle name="20% - Accent6 3 2 2" xfId="617"/>
    <cellStyle name="20% - Accent6 3 2 3" xfId="618"/>
    <cellStyle name="20% - Accent6 3 3" xfId="619"/>
    <cellStyle name="20% - Accent6 3 4" xfId="620"/>
    <cellStyle name="20% - Accent6 3_EST  MT 08.08.2015- Karenahalli" xfId="621"/>
    <cellStyle name="20% - Accent6 4" xfId="622"/>
    <cellStyle name="20% - Accent6 4 2" xfId="623"/>
    <cellStyle name="20% - Accent6 5" xfId="624"/>
    <cellStyle name="20% - Accent6 5 2" xfId="625"/>
    <cellStyle name="20% - Accent6 6" xfId="626"/>
    <cellStyle name="20% - Accent6 6 2" xfId="627"/>
    <cellStyle name="20% - Accent6 7" xfId="628"/>
    <cellStyle name="40% - Accent1 2" xfId="55"/>
    <cellStyle name="40% - Accent1 2 2" xfId="56"/>
    <cellStyle name="40% - Accent1 2 2 2" xfId="629"/>
    <cellStyle name="40% - Accent1 2 3" xfId="630"/>
    <cellStyle name="40% - Accent1 2_EST  MT 08.08.2015- Karenahalli" xfId="631"/>
    <cellStyle name="40% - Accent1 3" xfId="57"/>
    <cellStyle name="40% - Accent1 3 2" xfId="58"/>
    <cellStyle name="40% - Accent1 3 2 2" xfId="632"/>
    <cellStyle name="40% - Accent1 3 2 3" xfId="633"/>
    <cellStyle name="40% - Accent1 3 3" xfId="634"/>
    <cellStyle name="40% - Accent1 3 4" xfId="635"/>
    <cellStyle name="40% - Accent1 3_EST  MT 08.08.2015- Karenahalli" xfId="636"/>
    <cellStyle name="40% - Accent1 4" xfId="637"/>
    <cellStyle name="40% - Accent1 4 2" xfId="638"/>
    <cellStyle name="40% - Accent1 5" xfId="639"/>
    <cellStyle name="40% - Accent1 5 2" xfId="640"/>
    <cellStyle name="40% - Accent1 6" xfId="641"/>
    <cellStyle name="40% - Accent1 6 2" xfId="642"/>
    <cellStyle name="40% - Accent1 7" xfId="643"/>
    <cellStyle name="40% - Accent2 2" xfId="59"/>
    <cellStyle name="40% - Accent2 2 2" xfId="60"/>
    <cellStyle name="40% - Accent2 2 2 2" xfId="644"/>
    <cellStyle name="40% - Accent2 2 3" xfId="645"/>
    <cellStyle name="40% - Accent2 2_EST  MT 08.08.2015- Karenahalli" xfId="646"/>
    <cellStyle name="40% - Accent2 3" xfId="61"/>
    <cellStyle name="40% - Accent2 3 2" xfId="62"/>
    <cellStyle name="40% - Accent2 3 2 2" xfId="647"/>
    <cellStyle name="40% - Accent2 3 2 3" xfId="648"/>
    <cellStyle name="40% - Accent2 3 3" xfId="649"/>
    <cellStyle name="40% - Accent2 3 4" xfId="650"/>
    <cellStyle name="40% - Accent2 3_EST  MT 08.08.2015- Karenahalli" xfId="651"/>
    <cellStyle name="40% - Accent2 4" xfId="652"/>
    <cellStyle name="40% - Accent2 4 2" xfId="653"/>
    <cellStyle name="40% - Accent2 5" xfId="654"/>
    <cellStyle name="40% - Accent2 5 2" xfId="655"/>
    <cellStyle name="40% - Accent2 6" xfId="656"/>
    <cellStyle name="40% - Accent2 6 2" xfId="657"/>
    <cellStyle name="40% - Accent2 7" xfId="658"/>
    <cellStyle name="40% - Accent3 2" xfId="63"/>
    <cellStyle name="40% - Accent3 2 2" xfId="64"/>
    <cellStyle name="40% - Accent3 2 2 2" xfId="659"/>
    <cellStyle name="40% - Accent3 2 3" xfId="660"/>
    <cellStyle name="40% - Accent3 2_EST  MT 08.08.2015- Karenahalli" xfId="661"/>
    <cellStyle name="40% - Accent3 3" xfId="65"/>
    <cellStyle name="40% - Accent3 3 2" xfId="66"/>
    <cellStyle name="40% - Accent3 3 2 2" xfId="662"/>
    <cellStyle name="40% - Accent3 3 2 3" xfId="663"/>
    <cellStyle name="40% - Accent3 3 3" xfId="664"/>
    <cellStyle name="40% - Accent3 3 4" xfId="665"/>
    <cellStyle name="40% - Accent3 3_EST  MT 08.08.2015- Karenahalli" xfId="666"/>
    <cellStyle name="40% - Accent3 4" xfId="667"/>
    <cellStyle name="40% - Accent3 4 2" xfId="668"/>
    <cellStyle name="40% - Accent3 5" xfId="669"/>
    <cellStyle name="40% - Accent3 5 2" xfId="670"/>
    <cellStyle name="40% - Accent3 6" xfId="671"/>
    <cellStyle name="40% - Accent3 6 2" xfId="672"/>
    <cellStyle name="40% - Accent3 7" xfId="673"/>
    <cellStyle name="40% - Accent4 2" xfId="67"/>
    <cellStyle name="40% - Accent4 2 2" xfId="68"/>
    <cellStyle name="40% - Accent4 2 2 2" xfId="674"/>
    <cellStyle name="40% - Accent4 2 3" xfId="675"/>
    <cellStyle name="40% - Accent4 2_EST  MT 08.08.2015- Karenahalli" xfId="676"/>
    <cellStyle name="40% - Accent4 3" xfId="69"/>
    <cellStyle name="40% - Accent4 3 2" xfId="70"/>
    <cellStyle name="40% - Accent4 3 2 2" xfId="677"/>
    <cellStyle name="40% - Accent4 3 2 3" xfId="678"/>
    <cellStyle name="40% - Accent4 3 3" xfId="679"/>
    <cellStyle name="40% - Accent4 3 4" xfId="680"/>
    <cellStyle name="40% - Accent4 3_EST  MT 08.08.2015- Karenahalli" xfId="681"/>
    <cellStyle name="40% - Accent4 4" xfId="682"/>
    <cellStyle name="40% - Accent4 4 2" xfId="683"/>
    <cellStyle name="40% - Accent4 5" xfId="684"/>
    <cellStyle name="40% - Accent4 5 2" xfId="685"/>
    <cellStyle name="40% - Accent4 6" xfId="686"/>
    <cellStyle name="40% - Accent4 6 2" xfId="687"/>
    <cellStyle name="40% - Accent4 7" xfId="688"/>
    <cellStyle name="40% - Accent5 2" xfId="71"/>
    <cellStyle name="40% - Accent5 2 2" xfId="72"/>
    <cellStyle name="40% - Accent5 2 2 2" xfId="689"/>
    <cellStyle name="40% - Accent5 2 3" xfId="690"/>
    <cellStyle name="40% - Accent5 2_EST  MT 08.08.2015- Karenahalli" xfId="691"/>
    <cellStyle name="40% - Accent5 3" xfId="73"/>
    <cellStyle name="40% - Accent5 3 2" xfId="74"/>
    <cellStyle name="40% - Accent5 3 2 2" xfId="692"/>
    <cellStyle name="40% - Accent5 3 2 3" xfId="693"/>
    <cellStyle name="40% - Accent5 3 3" xfId="694"/>
    <cellStyle name="40% - Accent5 3 4" xfId="695"/>
    <cellStyle name="40% - Accent5 3_EST  MT 08.08.2015- Karenahalli" xfId="696"/>
    <cellStyle name="40% - Accent5 4" xfId="697"/>
    <cellStyle name="40% - Accent5 4 2" xfId="698"/>
    <cellStyle name="40% - Accent5 5" xfId="699"/>
    <cellStyle name="40% - Accent5 5 2" xfId="700"/>
    <cellStyle name="40% - Accent5 6" xfId="701"/>
    <cellStyle name="40% - Accent5 6 2" xfId="702"/>
    <cellStyle name="40% - Accent5 7" xfId="703"/>
    <cellStyle name="40% - Accent6 2" xfId="75"/>
    <cellStyle name="40% - Accent6 2 2" xfId="76"/>
    <cellStyle name="40% - Accent6 2 2 2" xfId="704"/>
    <cellStyle name="40% - Accent6 2 3" xfId="705"/>
    <cellStyle name="40% - Accent6 2_EST  MT 08.08.2015- Karenahalli" xfId="706"/>
    <cellStyle name="40% - Accent6 3" xfId="77"/>
    <cellStyle name="40% - Accent6 3 2" xfId="78"/>
    <cellStyle name="40% - Accent6 3 2 2" xfId="707"/>
    <cellStyle name="40% - Accent6 3 2 3" xfId="708"/>
    <cellStyle name="40% - Accent6 3 3" xfId="709"/>
    <cellStyle name="40% - Accent6 3 4" xfId="710"/>
    <cellStyle name="40% - Accent6 3_EST  MT 08.08.2015- Karenahalli" xfId="711"/>
    <cellStyle name="40% - Accent6 4" xfId="712"/>
    <cellStyle name="40% - Accent6 4 2" xfId="713"/>
    <cellStyle name="40% - Accent6 5" xfId="714"/>
    <cellStyle name="40% - Accent6 5 2" xfId="715"/>
    <cellStyle name="40% - Accent6 6" xfId="716"/>
    <cellStyle name="40% - Accent6 6 2" xfId="717"/>
    <cellStyle name="40% - Accent6 7" xfId="718"/>
    <cellStyle name="413132" xfId="79"/>
    <cellStyle name="60% - Accent1 2" xfId="80"/>
    <cellStyle name="60% - Accent1 2 2" xfId="719"/>
    <cellStyle name="60% - Accent1 2 3" xfId="720"/>
    <cellStyle name="60% - Accent1 3" xfId="81"/>
    <cellStyle name="60% - Accent1 3 2" xfId="721"/>
    <cellStyle name="60% - Accent1 3 3" xfId="722"/>
    <cellStyle name="60% - Accent1 3 4" xfId="723"/>
    <cellStyle name="60% - Accent1 4" xfId="724"/>
    <cellStyle name="60% - Accent1 4 2" xfId="725"/>
    <cellStyle name="60% - Accent1 5" xfId="726"/>
    <cellStyle name="60% - Accent1 5 2" xfId="727"/>
    <cellStyle name="60% - Accent1 6" xfId="728"/>
    <cellStyle name="60% - Accent1 6 2" xfId="729"/>
    <cellStyle name="60% - Accent1 7" xfId="730"/>
    <cellStyle name="60% - Accent2 2" xfId="82"/>
    <cellStyle name="60% - Accent2 2 2" xfId="731"/>
    <cellStyle name="60% - Accent2 2 3" xfId="732"/>
    <cellStyle name="60% - Accent2 3" xfId="83"/>
    <cellStyle name="60% - Accent2 3 2" xfId="733"/>
    <cellStyle name="60% - Accent2 3 3" xfId="734"/>
    <cellStyle name="60% - Accent2 3 4" xfId="735"/>
    <cellStyle name="60% - Accent2 4" xfId="736"/>
    <cellStyle name="60% - Accent2 4 2" xfId="737"/>
    <cellStyle name="60% - Accent2 5" xfId="738"/>
    <cellStyle name="60% - Accent2 5 2" xfId="739"/>
    <cellStyle name="60% - Accent2 6" xfId="740"/>
    <cellStyle name="60% - Accent2 6 2" xfId="741"/>
    <cellStyle name="60% - Accent2 7" xfId="742"/>
    <cellStyle name="60% - Accent3 2" xfId="84"/>
    <cellStyle name="60% - Accent3 2 2" xfId="743"/>
    <cellStyle name="60% - Accent3 2 3" xfId="744"/>
    <cellStyle name="60% - Accent3 3" xfId="85"/>
    <cellStyle name="60% - Accent3 3 2" xfId="745"/>
    <cellStyle name="60% - Accent3 3 3" xfId="746"/>
    <cellStyle name="60% - Accent3 3 4" xfId="747"/>
    <cellStyle name="60% - Accent3 4" xfId="748"/>
    <cellStyle name="60% - Accent3 4 2" xfId="749"/>
    <cellStyle name="60% - Accent3 5" xfId="750"/>
    <cellStyle name="60% - Accent3 5 2" xfId="751"/>
    <cellStyle name="60% - Accent3 6" xfId="752"/>
    <cellStyle name="60% - Accent3 6 2" xfId="753"/>
    <cellStyle name="60% - Accent3 7" xfId="754"/>
    <cellStyle name="60% - Accent4 2" xfId="86"/>
    <cellStyle name="60% - Accent4 2 2" xfId="755"/>
    <cellStyle name="60% - Accent4 2 3" xfId="756"/>
    <cellStyle name="60% - Accent4 3" xfId="87"/>
    <cellStyle name="60% - Accent4 3 2" xfId="757"/>
    <cellStyle name="60% - Accent4 3 3" xfId="758"/>
    <cellStyle name="60% - Accent4 3 4" xfId="759"/>
    <cellStyle name="60% - Accent4 4" xfId="760"/>
    <cellStyle name="60% - Accent4 4 2" xfId="761"/>
    <cellStyle name="60% - Accent4 5" xfId="762"/>
    <cellStyle name="60% - Accent4 5 2" xfId="763"/>
    <cellStyle name="60% - Accent4 6" xfId="764"/>
    <cellStyle name="60% - Accent4 6 2" xfId="765"/>
    <cellStyle name="60% - Accent4 7" xfId="766"/>
    <cellStyle name="60% - Accent5 2" xfId="88"/>
    <cellStyle name="60% - Accent5 2 2" xfId="767"/>
    <cellStyle name="60% - Accent5 2 3" xfId="768"/>
    <cellStyle name="60% - Accent5 3" xfId="89"/>
    <cellStyle name="60% - Accent5 3 2" xfId="769"/>
    <cellStyle name="60% - Accent5 3 3" xfId="770"/>
    <cellStyle name="60% - Accent5 3 4" xfId="771"/>
    <cellStyle name="60% - Accent5 4" xfId="772"/>
    <cellStyle name="60% - Accent5 4 2" xfId="773"/>
    <cellStyle name="60% - Accent5 5" xfId="774"/>
    <cellStyle name="60% - Accent5 5 2" xfId="775"/>
    <cellStyle name="60% - Accent5 6" xfId="776"/>
    <cellStyle name="60% - Accent5 6 2" xfId="777"/>
    <cellStyle name="60% - Accent5 7" xfId="778"/>
    <cellStyle name="60% - Accent6 2" xfId="90"/>
    <cellStyle name="60% - Accent6 2 2" xfId="779"/>
    <cellStyle name="60% - Accent6 2 3" xfId="780"/>
    <cellStyle name="60% - Accent6 3" xfId="91"/>
    <cellStyle name="60% - Accent6 3 2" xfId="781"/>
    <cellStyle name="60% - Accent6 3 3" xfId="782"/>
    <cellStyle name="60% - Accent6 3 4" xfId="783"/>
    <cellStyle name="60% - Accent6 4" xfId="784"/>
    <cellStyle name="60% - Accent6 4 2" xfId="785"/>
    <cellStyle name="60% - Accent6 5" xfId="786"/>
    <cellStyle name="60% - Accent6 5 2" xfId="787"/>
    <cellStyle name="60% - Accent6 6" xfId="788"/>
    <cellStyle name="60% - Accent6 6 2" xfId="789"/>
    <cellStyle name="60% - Accent6 7" xfId="790"/>
    <cellStyle name="Accent1 2" xfId="92"/>
    <cellStyle name="Accent1 2 2" xfId="791"/>
    <cellStyle name="Accent1 2 3" xfId="792"/>
    <cellStyle name="Accent1 3" xfId="93"/>
    <cellStyle name="Accent1 3 2" xfId="793"/>
    <cellStyle name="Accent1 3 3" xfId="794"/>
    <cellStyle name="Accent1 3 4" xfId="795"/>
    <cellStyle name="Accent1 4" xfId="796"/>
    <cellStyle name="Accent1 4 2" xfId="797"/>
    <cellStyle name="Accent1 5" xfId="798"/>
    <cellStyle name="Accent1 5 2" xfId="799"/>
    <cellStyle name="Accent1 6" xfId="800"/>
    <cellStyle name="Accent1 6 2" xfId="801"/>
    <cellStyle name="Accent1 7" xfId="802"/>
    <cellStyle name="Accent2 2" xfId="94"/>
    <cellStyle name="Accent2 2 2" xfId="803"/>
    <cellStyle name="Accent2 2 3" xfId="804"/>
    <cellStyle name="Accent2 3" xfId="95"/>
    <cellStyle name="Accent2 3 2" xfId="805"/>
    <cellStyle name="Accent2 3 3" xfId="806"/>
    <cellStyle name="Accent2 3 4" xfId="807"/>
    <cellStyle name="Accent2 4" xfId="808"/>
    <cellStyle name="Accent2 4 2" xfId="809"/>
    <cellStyle name="Accent2 5" xfId="810"/>
    <cellStyle name="Accent2 5 2" xfId="811"/>
    <cellStyle name="Accent2 6" xfId="812"/>
    <cellStyle name="Accent2 6 2" xfId="813"/>
    <cellStyle name="Accent2 7" xfId="814"/>
    <cellStyle name="Accent3 2" xfId="96"/>
    <cellStyle name="Accent3 2 2" xfId="815"/>
    <cellStyle name="Accent3 2 3" xfId="816"/>
    <cellStyle name="Accent3 3" xfId="97"/>
    <cellStyle name="Accent3 3 2" xfId="817"/>
    <cellStyle name="Accent3 3 3" xfId="818"/>
    <cellStyle name="Accent3 3 4" xfId="819"/>
    <cellStyle name="Accent3 4" xfId="820"/>
    <cellStyle name="Accent3 4 2" xfId="821"/>
    <cellStyle name="Accent3 5" xfId="822"/>
    <cellStyle name="Accent3 5 2" xfId="823"/>
    <cellStyle name="Accent3 6" xfId="824"/>
    <cellStyle name="Accent3 6 2" xfId="825"/>
    <cellStyle name="Accent3 7" xfId="826"/>
    <cellStyle name="Accent4 2" xfId="98"/>
    <cellStyle name="Accent4 2 2" xfId="827"/>
    <cellStyle name="Accent4 2 3" xfId="828"/>
    <cellStyle name="Accent4 3" xfId="99"/>
    <cellStyle name="Accent4 3 2" xfId="829"/>
    <cellStyle name="Accent4 3 3" xfId="830"/>
    <cellStyle name="Accent4 3 4" xfId="831"/>
    <cellStyle name="Accent4 4" xfId="832"/>
    <cellStyle name="Accent4 4 2" xfId="833"/>
    <cellStyle name="Accent4 5" xfId="834"/>
    <cellStyle name="Accent4 5 2" xfId="835"/>
    <cellStyle name="Accent4 6" xfId="836"/>
    <cellStyle name="Accent4 6 2" xfId="837"/>
    <cellStyle name="Accent4 7" xfId="838"/>
    <cellStyle name="Accent5 2" xfId="100"/>
    <cellStyle name="Accent5 2 2" xfId="839"/>
    <cellStyle name="Accent5 2 3" xfId="840"/>
    <cellStyle name="Accent5 3" xfId="101"/>
    <cellStyle name="Accent5 3 2" xfId="841"/>
    <cellStyle name="Accent5 3 3" xfId="842"/>
    <cellStyle name="Accent5 3 4" xfId="843"/>
    <cellStyle name="Accent5 4" xfId="844"/>
    <cellStyle name="Accent5 4 2" xfId="845"/>
    <cellStyle name="Accent5 5" xfId="846"/>
    <cellStyle name="Accent5 5 2" xfId="847"/>
    <cellStyle name="Accent5 6" xfId="848"/>
    <cellStyle name="Accent5 6 2" xfId="849"/>
    <cellStyle name="Accent5 7" xfId="850"/>
    <cellStyle name="Accent6 2" xfId="102"/>
    <cellStyle name="Accent6 2 2" xfId="851"/>
    <cellStyle name="Accent6 2 3" xfId="852"/>
    <cellStyle name="Accent6 3" xfId="103"/>
    <cellStyle name="Accent6 3 2" xfId="853"/>
    <cellStyle name="Accent6 3 3" xfId="854"/>
    <cellStyle name="Accent6 3 4" xfId="855"/>
    <cellStyle name="Accent6 4" xfId="856"/>
    <cellStyle name="Accent6 4 2" xfId="857"/>
    <cellStyle name="Accent6 5" xfId="858"/>
    <cellStyle name="Accent6 5 2" xfId="859"/>
    <cellStyle name="Accent6 6" xfId="860"/>
    <cellStyle name="Accent6 6 2" xfId="861"/>
    <cellStyle name="Accent6 7" xfId="862"/>
    <cellStyle name="Bad 2" xfId="104"/>
    <cellStyle name="Bad 2 2" xfId="863"/>
    <cellStyle name="Bad 2 3" xfId="864"/>
    <cellStyle name="Bad 3" xfId="105"/>
    <cellStyle name="Bad 3 2" xfId="865"/>
    <cellStyle name="Bad 3 3" xfId="866"/>
    <cellStyle name="Bad 3 4" xfId="867"/>
    <cellStyle name="Bad 4" xfId="868"/>
    <cellStyle name="Bad 4 2" xfId="869"/>
    <cellStyle name="Bad 5" xfId="870"/>
    <cellStyle name="Bad 5 2" xfId="871"/>
    <cellStyle name="Bad 6" xfId="872"/>
    <cellStyle name="Bad 6 2" xfId="873"/>
    <cellStyle name="Bad 7" xfId="874"/>
    <cellStyle name="Body" xfId="106"/>
    <cellStyle name="Body 2" xfId="875"/>
    <cellStyle name="Body 3" xfId="876"/>
    <cellStyle name="Calc Currency (0)" xfId="107"/>
    <cellStyle name="Calc Currency (0) 2" xfId="877"/>
    <cellStyle name="Calc Currency (0) 3" xfId="878"/>
    <cellStyle name="Calc Currency (2)" xfId="108"/>
    <cellStyle name="Calc Percent (0)" xfId="109"/>
    <cellStyle name="Calc Percent (1)" xfId="110"/>
    <cellStyle name="Calc Percent (2)" xfId="111"/>
    <cellStyle name="Calc Units (0)" xfId="112"/>
    <cellStyle name="Calc Units (1)" xfId="113"/>
    <cellStyle name="Calc Units (2)" xfId="114"/>
    <cellStyle name="Calculation 2" xfId="115"/>
    <cellStyle name="Calculation 2 2" xfId="879"/>
    <cellStyle name="Calculation 2 3" xfId="880"/>
    <cellStyle name="Calculation 3" xfId="116"/>
    <cellStyle name="Calculation 3 2" xfId="881"/>
    <cellStyle name="Calculation 3 3" xfId="882"/>
    <cellStyle name="Calculation 3 4" xfId="883"/>
    <cellStyle name="Calculation 4" xfId="884"/>
    <cellStyle name="Calculation 4 2" xfId="885"/>
    <cellStyle name="Calculation 5" xfId="886"/>
    <cellStyle name="Calculation 5 2" xfId="887"/>
    <cellStyle name="Calculation 6" xfId="888"/>
    <cellStyle name="Calculation 6 2" xfId="889"/>
    <cellStyle name="Calculation 7" xfId="890"/>
    <cellStyle name="category" xfId="891"/>
    <cellStyle name="Check Cell 2" xfId="117"/>
    <cellStyle name="Check Cell 2 2" xfId="892"/>
    <cellStyle name="Check Cell 2 3" xfId="893"/>
    <cellStyle name="Check Cell 3" xfId="118"/>
    <cellStyle name="Check Cell 3 2" xfId="894"/>
    <cellStyle name="Check Cell 3 3" xfId="895"/>
    <cellStyle name="Check Cell 3 4" xfId="896"/>
    <cellStyle name="Check Cell 4" xfId="897"/>
    <cellStyle name="Check Cell 4 2" xfId="898"/>
    <cellStyle name="Check Cell 5" xfId="899"/>
    <cellStyle name="Check Cell 5 2" xfId="900"/>
    <cellStyle name="Check Cell 6" xfId="901"/>
    <cellStyle name="Check Cell 6 2" xfId="902"/>
    <cellStyle name="Check Cell 7" xfId="903"/>
    <cellStyle name="Comma [00]" xfId="119"/>
    <cellStyle name="Comma 10" xfId="120"/>
    <cellStyle name="Comma 10 2" xfId="5"/>
    <cellStyle name="Comma 10 2 2" xfId="121"/>
    <cellStyle name="Comma 10 2 2 2" xfId="904"/>
    <cellStyle name="Comma 10 2 2 3" xfId="905"/>
    <cellStyle name="Comma 10 2 3" xfId="906"/>
    <cellStyle name="Comma 10 2 3 2" xfId="907"/>
    <cellStyle name="Comma 10 2 3 3" xfId="122"/>
    <cellStyle name="Comma 10 2 3 3 2" xfId="123"/>
    <cellStyle name="Comma 10 2 3 3 2 2" xfId="908"/>
    <cellStyle name="Comma 10 2 4" xfId="909"/>
    <cellStyle name="Comma 10 2 5" xfId="910"/>
    <cellStyle name="Comma 10 2 6" xfId="124"/>
    <cellStyle name="Comma 10 2 6 2" xfId="2389"/>
    <cellStyle name="Comma 10 3" xfId="125"/>
    <cellStyle name="Comma 10 4" xfId="911"/>
    <cellStyle name="Comma 10 4 2" xfId="912"/>
    <cellStyle name="Comma 10 4 3" xfId="913"/>
    <cellStyle name="Comma 10 5" xfId="914"/>
    <cellStyle name="Comma 10 6" xfId="915"/>
    <cellStyle name="Comma 10 9" xfId="916"/>
    <cellStyle name="Comma 10 9 2" xfId="917"/>
    <cellStyle name="Comma 10 9 3" xfId="918"/>
    <cellStyle name="Comma 10_BILICHODU--EX-SAV--(169)--21-03-12--(4.78%)" xfId="919"/>
    <cellStyle name="Comma 11" xfId="126"/>
    <cellStyle name="Comma 11 2" xfId="127"/>
    <cellStyle name="Comma 11 2 2" xfId="128"/>
    <cellStyle name="Comma 11 2 3" xfId="129"/>
    <cellStyle name="Comma 11 2 3 2" xfId="920"/>
    <cellStyle name="Comma 11 2 4" xfId="921"/>
    <cellStyle name="Comma 11 3" xfId="922"/>
    <cellStyle name="Comma 11 3 2" xfId="923"/>
    <cellStyle name="Comma 11 3 2 2" xfId="924"/>
    <cellStyle name="Comma 11 3 2 3" xfId="925"/>
    <cellStyle name="Comma 11 3 3" xfId="926"/>
    <cellStyle name="Comma 11 3 4" xfId="927"/>
    <cellStyle name="Comma 11 4" xfId="928"/>
    <cellStyle name="Comma 11 4 2" xfId="929"/>
    <cellStyle name="Comma 11 4 3" xfId="930"/>
    <cellStyle name="Comma 11 5" xfId="931"/>
    <cellStyle name="Comma 11 6" xfId="932"/>
    <cellStyle name="Comma 12" xfId="130"/>
    <cellStyle name="Comma 12 2" xfId="131"/>
    <cellStyle name="Comma 12 2 2" xfId="933"/>
    <cellStyle name="Comma 12 2 3" xfId="934"/>
    <cellStyle name="Comma 12 3" xfId="935"/>
    <cellStyle name="Comma 12 4" xfId="936"/>
    <cellStyle name="Comma 13" xfId="132"/>
    <cellStyle name="Comma 13 2" xfId="133"/>
    <cellStyle name="Comma 13 2 2" xfId="937"/>
    <cellStyle name="Comma 13 2 3" xfId="938"/>
    <cellStyle name="Comma 13 3" xfId="939"/>
    <cellStyle name="Comma 14" xfId="134"/>
    <cellStyle name="Comma 14 2" xfId="940"/>
    <cellStyle name="Comma 14 3" xfId="941"/>
    <cellStyle name="Comma 14 4" xfId="942"/>
    <cellStyle name="Comma 15" xfId="135"/>
    <cellStyle name="Comma 15 2" xfId="136"/>
    <cellStyle name="Comma 15 2 2" xfId="943"/>
    <cellStyle name="Comma 15 2 3" xfId="944"/>
    <cellStyle name="Comma 15 2 3 2" xfId="945"/>
    <cellStyle name="Comma 15 2 3 2 2" xfId="946"/>
    <cellStyle name="Comma 15 2 3 2 3" xfId="947"/>
    <cellStyle name="Comma 15 2 3 3" xfId="137"/>
    <cellStyle name="Comma 15 2 3 4" xfId="948"/>
    <cellStyle name="Comma 15 2 4" xfId="949"/>
    <cellStyle name="Comma 15 2 5" xfId="950"/>
    <cellStyle name="Comma 15 3" xfId="951"/>
    <cellStyle name="Comma 15_BILAGI ( GARADADINNI )-EX-SAVINGS-06-02-2013--(00.25%)" xfId="952"/>
    <cellStyle name="Comma 16" xfId="138"/>
    <cellStyle name="Comma 16 2" xfId="139"/>
    <cellStyle name="Comma 16 3" xfId="953"/>
    <cellStyle name="Comma 16 4" xfId="954"/>
    <cellStyle name="Comma 17" xfId="140"/>
    <cellStyle name="Comma 17 2" xfId="141"/>
    <cellStyle name="Comma 17 3" xfId="955"/>
    <cellStyle name="Comma 17 4" xfId="956"/>
    <cellStyle name="Comma 18" xfId="142"/>
    <cellStyle name="Comma 18 2" xfId="143"/>
    <cellStyle name="Comma 18 3" xfId="957"/>
    <cellStyle name="Comma 18 4" xfId="958"/>
    <cellStyle name="Comma 19" xfId="144"/>
    <cellStyle name="Comma 19 2" xfId="145"/>
    <cellStyle name="Comma 19 3" xfId="959"/>
    <cellStyle name="Comma 19 4" xfId="960"/>
    <cellStyle name="Comma 2" xfId="4"/>
    <cellStyle name="Comma 2 10" xfId="961"/>
    <cellStyle name="Comma 2 11" xfId="962"/>
    <cellStyle name="Comma 2 12" xfId="963"/>
    <cellStyle name="Comma 2 13" xfId="964"/>
    <cellStyle name="Comma 2 14" xfId="965"/>
    <cellStyle name="Comma 2 15" xfId="966"/>
    <cellStyle name="Comma 2 16" xfId="967"/>
    <cellStyle name="Comma 2 17" xfId="968"/>
    <cellStyle name="Comma 2 18" xfId="969"/>
    <cellStyle name="Comma 2 19" xfId="970"/>
    <cellStyle name="Comma 2 2" xfId="146"/>
    <cellStyle name="Comma 2 2 2" xfId="147"/>
    <cellStyle name="Comma 2 2 2 2" xfId="148"/>
    <cellStyle name="Comma 2 2 2 2 2" xfId="149"/>
    <cellStyle name="Comma 2 2 2 2_EST  MT 08.08.2015- Karenahalli" xfId="971"/>
    <cellStyle name="Comma 2 2 2 3" xfId="150"/>
    <cellStyle name="Comma 2 2 2 4" xfId="972"/>
    <cellStyle name="Comma 2 2 2 5" xfId="973"/>
    <cellStyle name="Comma 2 2 2 6" xfId="974"/>
    <cellStyle name="Comma 2 2 2 7" xfId="975"/>
    <cellStyle name="Comma 2 2 2 8" xfId="976"/>
    <cellStyle name="Comma 2 2 3" xfId="151"/>
    <cellStyle name="Comma 2 2 3 2" xfId="977"/>
    <cellStyle name="Comma 2 2 3 2 2" xfId="978"/>
    <cellStyle name="Comma 2 2 3 2 2 2" xfId="979"/>
    <cellStyle name="Comma 2 2 3 2 3" xfId="980"/>
    <cellStyle name="Comma 2 2 3 2 3 2" xfId="981"/>
    <cellStyle name="Comma 2 2 3 3" xfId="982"/>
    <cellStyle name="Comma 2 2 3 4" xfId="983"/>
    <cellStyle name="Comma 2 2 4" xfId="984"/>
    <cellStyle name="Comma 2 2 4 2" xfId="985"/>
    <cellStyle name="Comma 2 2 4 2 2" xfId="986"/>
    <cellStyle name="Comma 2 2 4 2 3" xfId="987"/>
    <cellStyle name="Comma 2 2 4 3" xfId="988"/>
    <cellStyle name="Comma 2 2 4 4" xfId="989"/>
    <cellStyle name="Comma 2 2 5" xfId="990"/>
    <cellStyle name="Comma 2 2 6" xfId="991"/>
    <cellStyle name="Comma 2 2_Library Block  (2)" xfId="152"/>
    <cellStyle name="Comma 2 20" xfId="992"/>
    <cellStyle name="Comma 2 21" xfId="993"/>
    <cellStyle name="Comma 2 22" xfId="994"/>
    <cellStyle name="Comma 2 23" xfId="995"/>
    <cellStyle name="Comma 2 24" xfId="996"/>
    <cellStyle name="Comma 2 25" xfId="997"/>
    <cellStyle name="Comma 2 26" xfId="998"/>
    <cellStyle name="Comma 2 27" xfId="999"/>
    <cellStyle name="Comma 2 28" xfId="1000"/>
    <cellStyle name="Comma 2 29" xfId="1001"/>
    <cellStyle name="Comma 2 3" xfId="153"/>
    <cellStyle name="Comma 2 3 2" xfId="154"/>
    <cellStyle name="Comma 2 3 2 2" xfId="1002"/>
    <cellStyle name="Comma 2 3 2 3" xfId="1003"/>
    <cellStyle name="Comma 2 3 3" xfId="1004"/>
    <cellStyle name="Comma 2 3 3 2" xfId="1005"/>
    <cellStyle name="Comma 2 3 3 2 2" xfId="1006"/>
    <cellStyle name="Comma 2 3 3 2 2 2" xfId="1007"/>
    <cellStyle name="Comma 2 3 3 2 2 3" xfId="1008"/>
    <cellStyle name="Comma 2 3 3 2 3" xfId="1009"/>
    <cellStyle name="Comma 2 3 3 2 4" xfId="1010"/>
    <cellStyle name="Comma 2 3 4" xfId="1011"/>
    <cellStyle name="Comma 2 3 4 2" xfId="1012"/>
    <cellStyle name="Comma 2 3 4 2 2" xfId="1013"/>
    <cellStyle name="Comma 2 3 4 2 3" xfId="1014"/>
    <cellStyle name="Comma 2 3 4 3" xfId="1015"/>
    <cellStyle name="Comma 2 3 4 4" xfId="1016"/>
    <cellStyle name="Comma 2 3 5" xfId="1017"/>
    <cellStyle name="Comma 2 30" xfId="1018"/>
    <cellStyle name="Comma 2 31" xfId="1019"/>
    <cellStyle name="Comma 2 32" xfId="1020"/>
    <cellStyle name="Comma 2 33" xfId="1021"/>
    <cellStyle name="Comma 2 33 2" xfId="1022"/>
    <cellStyle name="Comma 2 33 2 2" xfId="1023"/>
    <cellStyle name="Comma 2 33 2 3" xfId="1024"/>
    <cellStyle name="Comma 2 33 3" xfId="1025"/>
    <cellStyle name="Comma 2 33 4" xfId="1026"/>
    <cellStyle name="Comma 2 34" xfId="1027"/>
    <cellStyle name="Comma 2 34 2" xfId="1028"/>
    <cellStyle name="Comma 2 34 3" xfId="1029"/>
    <cellStyle name="Comma 2 35" xfId="1030"/>
    <cellStyle name="Comma 2 36" xfId="1031"/>
    <cellStyle name="Comma 2 4" xfId="155"/>
    <cellStyle name="Comma 2 4 2" xfId="1032"/>
    <cellStyle name="Comma 2 4 3" xfId="1033"/>
    <cellStyle name="Comma 2 4 3 2" xfId="1034"/>
    <cellStyle name="Comma 2 4 3 2 2" xfId="1035"/>
    <cellStyle name="Comma 2 4 3 2 3" xfId="1036"/>
    <cellStyle name="Comma 2 4 3 3" xfId="1037"/>
    <cellStyle name="Comma 2 4 3 4" xfId="1038"/>
    <cellStyle name="Comma 2 5" xfId="156"/>
    <cellStyle name="Comma 2 5 2" xfId="157"/>
    <cellStyle name="Comma 2 5 2 2" xfId="1039"/>
    <cellStyle name="Comma 2 5 2 3" xfId="1040"/>
    <cellStyle name="Comma 2 5 3" xfId="158"/>
    <cellStyle name="Comma 2 5 3 2" xfId="1041"/>
    <cellStyle name="Comma 2 5 3 2 2" xfId="1042"/>
    <cellStyle name="Comma 2 5 3 2 3" xfId="1043"/>
    <cellStyle name="Comma 2 5 3 3" xfId="1044"/>
    <cellStyle name="Comma 2 5 3 4" xfId="1045"/>
    <cellStyle name="Comma 2 5 4" xfId="1046"/>
    <cellStyle name="Comma 2 5 5" xfId="1047"/>
    <cellStyle name="Comma 2 5 6" xfId="1048"/>
    <cellStyle name="Comma 2 5_KSWC-Warehouse-kuppanahalli Electrical Estimation" xfId="1049"/>
    <cellStyle name="Comma 2 6" xfId="159"/>
    <cellStyle name="Comma 2 6 2" xfId="1050"/>
    <cellStyle name="Comma 2 6 3" xfId="1051"/>
    <cellStyle name="Comma 2 6 3 2" xfId="1052"/>
    <cellStyle name="Comma 2 6 3 2 2" xfId="1053"/>
    <cellStyle name="Comma 2 6 3 2 3" xfId="1054"/>
    <cellStyle name="Comma 2 6 3 3" xfId="1055"/>
    <cellStyle name="Comma 2 6 3 4" xfId="1056"/>
    <cellStyle name="Comma 2 7" xfId="160"/>
    <cellStyle name="Comma 2 7 2" xfId="1057"/>
    <cellStyle name="Comma 2 7 2 2" xfId="1058"/>
    <cellStyle name="Comma 2 7 2 2 2" xfId="1059"/>
    <cellStyle name="Comma 2 7 2 2 3" xfId="1060"/>
    <cellStyle name="Comma 2 7 2 3" xfId="1061"/>
    <cellStyle name="Comma 2 7 2 4" xfId="1062"/>
    <cellStyle name="Comma 2 7 3" xfId="1063"/>
    <cellStyle name="Comma 2 8" xfId="161"/>
    <cellStyle name="Comma 2 8 2" xfId="1064"/>
    <cellStyle name="Comma 2 8 3" xfId="1065"/>
    <cellStyle name="Comma 2 9" xfId="162"/>
    <cellStyle name="Comma 2_(e-Billing)-R.A.BILL-3-KONDAJJI-14-7-11" xfId="1066"/>
    <cellStyle name="Comma 20" xfId="163"/>
    <cellStyle name="Comma 20 2" xfId="1067"/>
    <cellStyle name="Comma 20 3" xfId="1068"/>
    <cellStyle name="Comma 20_KALLI (SIRSI)-EX-SVNGS-FINAL BOQ-13-08-12" xfId="1069"/>
    <cellStyle name="Comma 21" xfId="164"/>
    <cellStyle name="Comma 21 2" xfId="1070"/>
    <cellStyle name="Comma 21 3" xfId="1071"/>
    <cellStyle name="Comma 22" xfId="165"/>
    <cellStyle name="Comma 22 2" xfId="1072"/>
    <cellStyle name="Comma 22 3" xfId="1073"/>
    <cellStyle name="Comma 22 3 2" xfId="1074"/>
    <cellStyle name="Comma 22 3 2 2" xfId="1075"/>
    <cellStyle name="Comma 22 3 2 3" xfId="1076"/>
    <cellStyle name="Comma 22 3 3" xfId="1077"/>
    <cellStyle name="Comma 22 3 4" xfId="1078"/>
    <cellStyle name="Comma 22 4" xfId="1079"/>
    <cellStyle name="Comma 23" xfId="166"/>
    <cellStyle name="Comma 23 2" xfId="1080"/>
    <cellStyle name="Comma 23 2 2" xfId="1081"/>
    <cellStyle name="Comma 23 2 2 2" xfId="1082"/>
    <cellStyle name="Comma 23 2 2 2 2" xfId="1083"/>
    <cellStyle name="Comma 23 2 2 2 2 2" xfId="1084"/>
    <cellStyle name="Comma 23 2 2 2 2 3" xfId="1085"/>
    <cellStyle name="Comma 23 2 2 2 3" xfId="1086"/>
    <cellStyle name="Comma 23 2 2 2 4" xfId="1087"/>
    <cellStyle name="Comma 23 2 3" xfId="1088"/>
    <cellStyle name="Comma 23 2 3 2" xfId="1089"/>
    <cellStyle name="Comma 23 2 3 2 2" xfId="1090"/>
    <cellStyle name="Comma 23 2 3 2 3" xfId="1091"/>
    <cellStyle name="Comma 23 2 3 3" xfId="1092"/>
    <cellStyle name="Comma 23 2 3 4" xfId="1093"/>
    <cellStyle name="Comma 23 3" xfId="1094"/>
    <cellStyle name="Comma 23 4" xfId="1095"/>
    <cellStyle name="Comma 23 5" xfId="1096"/>
    <cellStyle name="Comma 23 5 2" xfId="1097"/>
    <cellStyle name="Comma 23 5 2 2" xfId="1098"/>
    <cellStyle name="Comma 23 5 2 2 2" xfId="1099"/>
    <cellStyle name="Comma 23 5 2 2 3" xfId="1100"/>
    <cellStyle name="Comma 23 5 2 3" xfId="1101"/>
    <cellStyle name="Comma 23 5 2 4" xfId="1102"/>
    <cellStyle name="Comma 23 6" xfId="1103"/>
    <cellStyle name="Comma 23 6 2" xfId="1104"/>
    <cellStyle name="Comma 23 6 2 2" xfId="1105"/>
    <cellStyle name="Comma 23 6 2 3" xfId="1106"/>
    <cellStyle name="Comma 23 6 3" xfId="1107"/>
    <cellStyle name="Comma 23 6 4" xfId="1108"/>
    <cellStyle name="Comma 24" xfId="167"/>
    <cellStyle name="Comma 24 2" xfId="168"/>
    <cellStyle name="Comma 24 2 2" xfId="1109"/>
    <cellStyle name="Comma 24 2 3" xfId="1110"/>
    <cellStyle name="Comma 24 3" xfId="1111"/>
    <cellStyle name="Comma 24 4" xfId="1112"/>
    <cellStyle name="Comma 25" xfId="169"/>
    <cellStyle name="Comma 25 2" xfId="170"/>
    <cellStyle name="Comma 25 2 2" xfId="1113"/>
    <cellStyle name="Comma 25 2 2 2" xfId="1114"/>
    <cellStyle name="Comma 25 2 2 3" xfId="1115"/>
    <cellStyle name="Comma 25 2 3" xfId="1116"/>
    <cellStyle name="Comma 25 2 4" xfId="1117"/>
    <cellStyle name="Comma 25 3" xfId="1118"/>
    <cellStyle name="Comma 25 4" xfId="1119"/>
    <cellStyle name="Comma 26" xfId="171"/>
    <cellStyle name="Comma 26 2" xfId="172"/>
    <cellStyle name="Comma 26 2 2" xfId="1120"/>
    <cellStyle name="Comma 26 2 3" xfId="1121"/>
    <cellStyle name="Comma 26 3" xfId="1122"/>
    <cellStyle name="Comma 26 4" xfId="1123"/>
    <cellStyle name="Comma 27" xfId="173"/>
    <cellStyle name="Comma 27 2" xfId="174"/>
    <cellStyle name="Comma 27 2 2" xfId="1124"/>
    <cellStyle name="Comma 27 2 3" xfId="1125"/>
    <cellStyle name="Comma 27 3" xfId="1126"/>
    <cellStyle name="Comma 27 4" xfId="1127"/>
    <cellStyle name="Comma 28" xfId="175"/>
    <cellStyle name="Comma 28 2" xfId="176"/>
    <cellStyle name="Comma 28 2 2" xfId="1128"/>
    <cellStyle name="Comma 28 2 2 2" xfId="1129"/>
    <cellStyle name="Comma 28 2 2 2 2" xfId="1130"/>
    <cellStyle name="Comma 28 2 2 3" xfId="1131"/>
    <cellStyle name="Comma 28 2 2 3 2" xfId="1132"/>
    <cellStyle name="Comma 28 2 3" xfId="1133"/>
    <cellStyle name="Comma 28 2 4" xfId="1134"/>
    <cellStyle name="Comma 28 3" xfId="1135"/>
    <cellStyle name="Comma 28 3 2" xfId="1136"/>
    <cellStyle name="Comma 28 3 3" xfId="1137"/>
    <cellStyle name="Comma 28 4" xfId="1138"/>
    <cellStyle name="Comma 28 4 2" xfId="1139"/>
    <cellStyle name="Comma 28 5" xfId="1140"/>
    <cellStyle name="Comma 28 5 2" xfId="1141"/>
    <cellStyle name="Comma 29" xfId="177"/>
    <cellStyle name="Comma 29 2" xfId="178"/>
    <cellStyle name="Comma 29 2 2" xfId="1142"/>
    <cellStyle name="Comma 29 2 3" xfId="1143"/>
    <cellStyle name="Comma 29 3" xfId="1144"/>
    <cellStyle name="Comma 29 4" xfId="1145"/>
    <cellStyle name="Comma 3" xfId="179"/>
    <cellStyle name="Comma 3 2" xfId="180"/>
    <cellStyle name="Comma 3 2 2" xfId="1146"/>
    <cellStyle name="Comma 3 2 3" xfId="1147"/>
    <cellStyle name="Comma 3 2 3 2" xfId="1148"/>
    <cellStyle name="Comma 3 2 3 2 2" xfId="1149"/>
    <cellStyle name="Comma 3 2 3 2 3" xfId="1150"/>
    <cellStyle name="Comma 3 2 3 3" xfId="1151"/>
    <cellStyle name="Comma 3 2 3 4" xfId="1152"/>
    <cellStyle name="Comma 3 3" xfId="1153"/>
    <cellStyle name="Comma 3 4" xfId="1154"/>
    <cellStyle name="Comma 3 4 2" xfId="1155"/>
    <cellStyle name="Comma 3 4 2 2" xfId="1156"/>
    <cellStyle name="Comma 3 4 2 3" xfId="1157"/>
    <cellStyle name="Comma 3 4 3" xfId="1158"/>
    <cellStyle name="Comma 3 4 4" xfId="1159"/>
    <cellStyle name="Comma 3_HAROGERI-EX-SAVINGS-28-10-11-FINAL" xfId="1160"/>
    <cellStyle name="Comma 30" xfId="181"/>
    <cellStyle name="Comma 30 2" xfId="182"/>
    <cellStyle name="Comma 30 2 2" xfId="1161"/>
    <cellStyle name="Comma 30 2 3" xfId="1162"/>
    <cellStyle name="Comma 30 3" xfId="1163"/>
    <cellStyle name="Comma 30 4" xfId="1164"/>
    <cellStyle name="Comma 31" xfId="183"/>
    <cellStyle name="Comma 31 2" xfId="184"/>
    <cellStyle name="Comma 31 2 2" xfId="1165"/>
    <cellStyle name="Comma 31 2 3" xfId="1166"/>
    <cellStyle name="Comma 31 3" xfId="1167"/>
    <cellStyle name="Comma 31 4" xfId="1168"/>
    <cellStyle name="Comma 32" xfId="185"/>
    <cellStyle name="Comma 32 2" xfId="186"/>
    <cellStyle name="Comma 32 2 2" xfId="1169"/>
    <cellStyle name="Comma 32 2 3" xfId="1170"/>
    <cellStyle name="Comma 32 3" xfId="1171"/>
    <cellStyle name="Comma 32 4" xfId="1172"/>
    <cellStyle name="Comma 33" xfId="187"/>
    <cellStyle name="Comma 33 2" xfId="188"/>
    <cellStyle name="Comma 33 2 2" xfId="1173"/>
    <cellStyle name="Comma 33 2 3" xfId="1174"/>
    <cellStyle name="Comma 33 3" xfId="1175"/>
    <cellStyle name="Comma 33 3 2" xfId="1176"/>
    <cellStyle name="Comma 33 4" xfId="1177"/>
    <cellStyle name="Comma 34" xfId="189"/>
    <cellStyle name="Comma 34 2" xfId="190"/>
    <cellStyle name="Comma 34 2 2" xfId="1178"/>
    <cellStyle name="Comma 34 2 3" xfId="1179"/>
    <cellStyle name="Comma 34 3" xfId="1180"/>
    <cellStyle name="Comma 34 3 2" xfId="1181"/>
    <cellStyle name="Comma 34 4" xfId="1182"/>
    <cellStyle name="Comma 35" xfId="191"/>
    <cellStyle name="Comma 35 2" xfId="1183"/>
    <cellStyle name="Comma 35 3" xfId="1184"/>
    <cellStyle name="Comma 36" xfId="192"/>
    <cellStyle name="Comma 36 2" xfId="1185"/>
    <cellStyle name="Comma 36 3" xfId="1186"/>
    <cellStyle name="Comma 37" xfId="193"/>
    <cellStyle name="Comma 37 2" xfId="1187"/>
    <cellStyle name="Comma 37 3" xfId="1188"/>
    <cellStyle name="Comma 38" xfId="194"/>
    <cellStyle name="Comma 38 2" xfId="1189"/>
    <cellStyle name="Comma 38 3" xfId="1190"/>
    <cellStyle name="Comma 39" xfId="195"/>
    <cellStyle name="Comma 39 2" xfId="1191"/>
    <cellStyle name="Comma 39 3" xfId="1192"/>
    <cellStyle name="Comma 39 4" xfId="1193"/>
    <cellStyle name="Comma 4" xfId="196"/>
    <cellStyle name="Comma 4 2" xfId="1194"/>
    <cellStyle name="Comma 4 2 2" xfId="1195"/>
    <cellStyle name="Comma 4 2 2 2" xfId="1196"/>
    <cellStyle name="Comma 4 2 2 2 2" xfId="1197"/>
    <cellStyle name="Comma 4 2 2 2 2 2" xfId="1198"/>
    <cellStyle name="Comma 4 2 2 2 2 3" xfId="1199"/>
    <cellStyle name="Comma 4 2 2 2 2 4" xfId="1200"/>
    <cellStyle name="Comma 4 2 2 2 2 5" xfId="1201"/>
    <cellStyle name="Comma 4 2 2 2 2 6" xfId="1202"/>
    <cellStyle name="Comma 4 2 2 2 2 6 2" xfId="1203"/>
    <cellStyle name="Comma 4 2 2 2 2 6 2 2" xfId="1204"/>
    <cellStyle name="Comma 4 2 2 2 2 6 2 2 2" xfId="1205"/>
    <cellStyle name="Comma 4 2 2 2 2 6 2 2 3" xfId="1206"/>
    <cellStyle name="Comma 4 2 2 2 2 6 2 3" xfId="1207"/>
    <cellStyle name="Comma 4 2 2 2 2 6 2 4" xfId="1208"/>
    <cellStyle name="Comma 4 2 2 2 2 7" xfId="1209"/>
    <cellStyle name="Comma 4 2 2 2 2 7 2" xfId="1210"/>
    <cellStyle name="Comma 4 2 2 2 2 7 2 2" xfId="1211"/>
    <cellStyle name="Comma 4 2 2 2 2 7 2 3" xfId="1212"/>
    <cellStyle name="Comma 4 2 2 2 2 7 3" xfId="1213"/>
    <cellStyle name="Comma 4 2 2 2 2 7 4" xfId="1214"/>
    <cellStyle name="Comma 4 2 2 2 3" xfId="1215"/>
    <cellStyle name="Comma 4 2 2 2 3 2" xfId="1216"/>
    <cellStyle name="Comma 4 2 2 2 3 2 2" xfId="1217"/>
    <cellStyle name="Comma 4 2 2 2 3 2 3" xfId="1218"/>
    <cellStyle name="Comma 4 2 2 2 3 3" xfId="1219"/>
    <cellStyle name="Comma 4 2 2 2 3 4" xfId="1220"/>
    <cellStyle name="Comma 4 2 2 3" xfId="1221"/>
    <cellStyle name="Comma 4 2 2 3 2" xfId="1222"/>
    <cellStyle name="Comma 4 2 2 3 2 2" xfId="1223"/>
    <cellStyle name="Comma 4 2 2 3 2 3" xfId="1224"/>
    <cellStyle name="Comma 4 2 2 3 3" xfId="1225"/>
    <cellStyle name="Comma 4 2 2 3 4" xfId="1226"/>
    <cellStyle name="Comma 4 2 3" xfId="1227"/>
    <cellStyle name="Comma 4 2 3 2" xfId="1228"/>
    <cellStyle name="Comma 4 2 3 2 2" xfId="1229"/>
    <cellStyle name="Comma 4 2 3 2 3" xfId="1230"/>
    <cellStyle name="Comma 4 2 3 3" xfId="1231"/>
    <cellStyle name="Comma 4 2 3 4" xfId="1232"/>
    <cellStyle name="Comma 4 3" xfId="1233"/>
    <cellStyle name="Comma 4 4" xfId="1234"/>
    <cellStyle name="Comma 4_Kalli-Sirsi-R.A.BILL-9-29-11-11" xfId="1235"/>
    <cellStyle name="Comma 40" xfId="197"/>
    <cellStyle name="Comma 40 2" xfId="1236"/>
    <cellStyle name="Comma 40 3" xfId="1237"/>
    <cellStyle name="Comma 41" xfId="198"/>
    <cellStyle name="Comma 41 2" xfId="1238"/>
    <cellStyle name="Comma 41 3" xfId="1239"/>
    <cellStyle name="Comma 42" xfId="199"/>
    <cellStyle name="Comma 42 2" xfId="1240"/>
    <cellStyle name="Comma 42 3" xfId="1241"/>
    <cellStyle name="Comma 43" xfId="200"/>
    <cellStyle name="Comma 43 2" xfId="1242"/>
    <cellStyle name="Comma 43 3" xfId="1243"/>
    <cellStyle name="Comma 44" xfId="201"/>
    <cellStyle name="Comma 44 2" xfId="202"/>
    <cellStyle name="Comma 44 2 2" xfId="1244"/>
    <cellStyle name="Comma 44 2 3" xfId="1245"/>
    <cellStyle name="Comma 44 3" xfId="1246"/>
    <cellStyle name="Comma 44 4" xfId="1247"/>
    <cellStyle name="Comma 45" xfId="203"/>
    <cellStyle name="Comma 45 2" xfId="204"/>
    <cellStyle name="Comma 45 2 2" xfId="1248"/>
    <cellStyle name="Comma 45 2 3" xfId="1249"/>
    <cellStyle name="Comma 45 3" xfId="1250"/>
    <cellStyle name="Comma 45 4" xfId="1251"/>
    <cellStyle name="Comma 46" xfId="205"/>
    <cellStyle name="Comma 46 2" xfId="206"/>
    <cellStyle name="Comma 46 2 2" xfId="1252"/>
    <cellStyle name="Comma 46 2 3" xfId="1253"/>
    <cellStyle name="Comma 46 3" xfId="1254"/>
    <cellStyle name="Comma 46 4" xfId="1255"/>
    <cellStyle name="Comma 47" xfId="207"/>
    <cellStyle name="Comma 47 2" xfId="208"/>
    <cellStyle name="Comma 47 2 2" xfId="1256"/>
    <cellStyle name="Comma 47 2 3" xfId="1257"/>
    <cellStyle name="Comma 47 3" xfId="1258"/>
    <cellStyle name="Comma 47 4" xfId="1259"/>
    <cellStyle name="Comma 48" xfId="209"/>
    <cellStyle name="Comma 48 2" xfId="210"/>
    <cellStyle name="Comma 48 2 2" xfId="1260"/>
    <cellStyle name="Comma 48 2 3" xfId="1261"/>
    <cellStyle name="Comma 48 3" xfId="1262"/>
    <cellStyle name="Comma 48 4" xfId="1263"/>
    <cellStyle name="Comma 49" xfId="211"/>
    <cellStyle name="Comma 49 2" xfId="1264"/>
    <cellStyle name="Comma 49 3" xfId="1265"/>
    <cellStyle name="Comma 5" xfId="212"/>
    <cellStyle name="Comma 5 2" xfId="213"/>
    <cellStyle name="Comma 5 2 2" xfId="214"/>
    <cellStyle name="Comma 5 3" xfId="1266"/>
    <cellStyle name="Comma 5 3 2" xfId="1267"/>
    <cellStyle name="Comma 5 3 2 2" xfId="1268"/>
    <cellStyle name="Comma 5 3 2 3" xfId="1269"/>
    <cellStyle name="Comma 5 3 3" xfId="1270"/>
    <cellStyle name="Comma 5 3 4" xfId="1271"/>
    <cellStyle name="Comma 5 4" xfId="1272"/>
    <cellStyle name="Comma 5 4 2" xfId="1273"/>
    <cellStyle name="Comma 5 4 2 2" xfId="1274"/>
    <cellStyle name="Comma 5 4 3" xfId="1275"/>
    <cellStyle name="Comma 5 4 3 2" xfId="1276"/>
    <cellStyle name="Comma 5 5" xfId="1277"/>
    <cellStyle name="Comma 50" xfId="215"/>
    <cellStyle name="Comma 50 2" xfId="1278"/>
    <cellStyle name="Comma 50 3" xfId="1279"/>
    <cellStyle name="Comma 51" xfId="216"/>
    <cellStyle name="Comma 51 2" xfId="1280"/>
    <cellStyle name="Comma 51 3" xfId="1281"/>
    <cellStyle name="Comma 52" xfId="217"/>
    <cellStyle name="Comma 52 2" xfId="1282"/>
    <cellStyle name="Comma 52 3" xfId="1283"/>
    <cellStyle name="Comma 53" xfId="218"/>
    <cellStyle name="Comma 53 2" xfId="1284"/>
    <cellStyle name="Comma 53 3" xfId="1285"/>
    <cellStyle name="Comma 54" xfId="219"/>
    <cellStyle name="Comma 54 2" xfId="1286"/>
    <cellStyle name="Comma 54 3" xfId="1287"/>
    <cellStyle name="Comma 54 3 2" xfId="1288"/>
    <cellStyle name="Comma 55" xfId="220"/>
    <cellStyle name="Comma 55 2" xfId="1289"/>
    <cellStyle name="Comma 55 2 2" xfId="1290"/>
    <cellStyle name="Comma 55 3" xfId="1291"/>
    <cellStyle name="Comma 55 4" xfId="1292"/>
    <cellStyle name="Comma 56" xfId="221"/>
    <cellStyle name="Comma 56 2" xfId="222"/>
    <cellStyle name="Comma 56 2 2" xfId="1293"/>
    <cellStyle name="Comma 56 2 2 2" xfId="1294"/>
    <cellStyle name="Comma 56 2 2 2 2" xfId="1295"/>
    <cellStyle name="Comma 56 3" xfId="1296"/>
    <cellStyle name="Comma 56 3 2" xfId="1297"/>
    <cellStyle name="Comma 57" xfId="223"/>
    <cellStyle name="Comma 57 2" xfId="224"/>
    <cellStyle name="Comma 57 2 2" xfId="1298"/>
    <cellStyle name="Comma 57 2 3" xfId="1299"/>
    <cellStyle name="Comma 57 3" xfId="1300"/>
    <cellStyle name="Comma 57 3 2" xfId="1301"/>
    <cellStyle name="Comma 58" xfId="225"/>
    <cellStyle name="Comma 58 2" xfId="1302"/>
    <cellStyle name="Comma 59" xfId="226"/>
    <cellStyle name="Comma 6" xfId="227"/>
    <cellStyle name="Comma 6 2" xfId="228"/>
    <cellStyle name="Comma 6 2 2" xfId="1303"/>
    <cellStyle name="Comma 6 2 3" xfId="1304"/>
    <cellStyle name="Comma 6 3" xfId="229"/>
    <cellStyle name="Comma 6 3 2" xfId="1305"/>
    <cellStyle name="Comma 6 3 3" xfId="1306"/>
    <cellStyle name="Comma 6 4" xfId="1307"/>
    <cellStyle name="Comma 6 4 2" xfId="1308"/>
    <cellStyle name="Comma 6 5" xfId="1309"/>
    <cellStyle name="Comma 6_BILICHODU--EX-SAV--(169)--21-03-12--(4.78%)" xfId="1310"/>
    <cellStyle name="Comma 60" xfId="230"/>
    <cellStyle name="Comma 60 2" xfId="1311"/>
    <cellStyle name="Comma 61" xfId="1312"/>
    <cellStyle name="Comma 61 2" xfId="1313"/>
    <cellStyle name="Comma 62" xfId="1314"/>
    <cellStyle name="Comma 62 2" xfId="1315"/>
    <cellStyle name="Comma 62 3" xfId="1316"/>
    <cellStyle name="Comma 63" xfId="1317"/>
    <cellStyle name="Comma 63 2" xfId="231"/>
    <cellStyle name="Comma 64" xfId="1318"/>
    <cellStyle name="Comma 64 2" xfId="1319"/>
    <cellStyle name="Comma 65" xfId="1320"/>
    <cellStyle name="Comma 7" xfId="232"/>
    <cellStyle name="Comma 7 2" xfId="233"/>
    <cellStyle name="Comma 7 2 2" xfId="1321"/>
    <cellStyle name="Comma 7 2 2 3" xfId="234"/>
    <cellStyle name="Comma 7 2 3" xfId="1322"/>
    <cellStyle name="Comma 7 3" xfId="1323"/>
    <cellStyle name="Comma 7 4" xfId="1324"/>
    <cellStyle name="Comma 8" xfId="235"/>
    <cellStyle name="Comma 8 2" xfId="236"/>
    <cellStyle name="Comma 8 3" xfId="1325"/>
    <cellStyle name="Comma 8 4" xfId="1326"/>
    <cellStyle name="Comma 8_Kalli-Sirsi-R.A.BILL-9-29-11-11" xfId="1327"/>
    <cellStyle name="Comma 9" xfId="237"/>
    <cellStyle name="Comma 9 2" xfId="238"/>
    <cellStyle name="Comma 9 2 2" xfId="1328"/>
    <cellStyle name="Comma 9 2 3" xfId="1329"/>
    <cellStyle name="Comma 9 3" xfId="1330"/>
    <cellStyle name="Comma 9 4" xfId="1331"/>
    <cellStyle name="Comma0" xfId="239"/>
    <cellStyle name="Copied" xfId="240"/>
    <cellStyle name="Copied 2" xfId="1332"/>
    <cellStyle name="Copied 3" xfId="1333"/>
    <cellStyle name="Currency $" xfId="1334"/>
    <cellStyle name="Currency [00]" xfId="241"/>
    <cellStyle name="Currency 2" xfId="242"/>
    <cellStyle name="Currency 2 2" xfId="1335"/>
    <cellStyle name="Currency 2 3" xfId="1336"/>
    <cellStyle name="Currency 3" xfId="243"/>
    <cellStyle name="Currency 3 2" xfId="1337"/>
    <cellStyle name="Currency 3 3" xfId="1338"/>
    <cellStyle name="Currency0" xfId="244"/>
    <cellStyle name="Date" xfId="245"/>
    <cellStyle name="Date 2" xfId="1339"/>
    <cellStyle name="Date 3" xfId="1340"/>
    <cellStyle name="Date 4" xfId="1341"/>
    <cellStyle name="Date Short" xfId="246"/>
    <cellStyle name="Date_Library Block  (2)" xfId="247"/>
    <cellStyle name="DELTA" xfId="248"/>
    <cellStyle name="Enter Currency (0)" xfId="249"/>
    <cellStyle name="Enter Currency (2)" xfId="250"/>
    <cellStyle name="Enter Units (0)" xfId="251"/>
    <cellStyle name="Enter Units (1)" xfId="252"/>
    <cellStyle name="Enter Units (2)" xfId="253"/>
    <cellStyle name="Entered" xfId="254"/>
    <cellStyle name="Entered 2" xfId="1342"/>
    <cellStyle name="Entered 3" xfId="1343"/>
    <cellStyle name="Euro" xfId="255"/>
    <cellStyle name="Euro 2" xfId="1344"/>
    <cellStyle name="Euro 3" xfId="1345"/>
    <cellStyle name="Excel Built-in Comma" xfId="1346"/>
    <cellStyle name="Excel Built-in Normal" xfId="256"/>
    <cellStyle name="Excel Built-in Normal 2" xfId="1347"/>
    <cellStyle name="Excel_BuiltIn_Comma 1" xfId="1348"/>
    <cellStyle name="Explanatory Text 2" xfId="257"/>
    <cellStyle name="Explanatory Text 2 2" xfId="1349"/>
    <cellStyle name="Explanatory Text 3" xfId="1350"/>
    <cellStyle name="Explanatory Text 3 2" xfId="1351"/>
    <cellStyle name="Explanatory Text 4" xfId="1352"/>
    <cellStyle name="Explanatory Text 4 2" xfId="1353"/>
    <cellStyle name="Explanatory Text 5" xfId="1354"/>
    <cellStyle name="Explanatory Text 6" xfId="1355"/>
    <cellStyle name="Explanatory Text 7" xfId="1356"/>
    <cellStyle name="F2" xfId="1357"/>
    <cellStyle name="F3" xfId="1358"/>
    <cellStyle name="F4" xfId="1359"/>
    <cellStyle name="F5" xfId="1360"/>
    <cellStyle name="F6" xfId="1361"/>
    <cellStyle name="F7" xfId="1362"/>
    <cellStyle name="F8" xfId="1363"/>
    <cellStyle name="Fixed" xfId="258"/>
    <cellStyle name="Fixed 2" xfId="1364"/>
    <cellStyle name="Fixed 3" xfId="1365"/>
    <cellStyle name="Fixed 4" xfId="1366"/>
    <cellStyle name="FORM" xfId="259"/>
    <cellStyle name="Good 2" xfId="260"/>
    <cellStyle name="Good 2 2" xfId="1367"/>
    <cellStyle name="Good 2 3" xfId="1368"/>
    <cellStyle name="Good 3" xfId="261"/>
    <cellStyle name="Good 3 2" xfId="1369"/>
    <cellStyle name="Good 3 3" xfId="1370"/>
    <cellStyle name="Good 3 4" xfId="1371"/>
    <cellStyle name="Good 4" xfId="1372"/>
    <cellStyle name="Good 4 2" xfId="1373"/>
    <cellStyle name="Good 5" xfId="1374"/>
    <cellStyle name="Good 5 2" xfId="1375"/>
    <cellStyle name="Good 6" xfId="1376"/>
    <cellStyle name="Good 6 2" xfId="1377"/>
    <cellStyle name="Good 7" xfId="1378"/>
    <cellStyle name="Grey" xfId="262"/>
    <cellStyle name="Grey 2" xfId="1379"/>
    <cellStyle name="Grey 3" xfId="1380"/>
    <cellStyle name="Grey 4" xfId="1381"/>
    <cellStyle name="HEADER" xfId="1382"/>
    <cellStyle name="Header1" xfId="263"/>
    <cellStyle name="Header1 2" xfId="1383"/>
    <cellStyle name="Header1 3" xfId="1384"/>
    <cellStyle name="Header2" xfId="264"/>
    <cellStyle name="Header2 2" xfId="1385"/>
    <cellStyle name="Header2 3" xfId="1386"/>
    <cellStyle name="Heading 1 2" xfId="265"/>
    <cellStyle name="Heading 1 2 2" xfId="1387"/>
    <cellStyle name="Heading 1 2 3" xfId="1388"/>
    <cellStyle name="Heading 1 3" xfId="266"/>
    <cellStyle name="Heading 1 3 2" xfId="1389"/>
    <cellStyle name="Heading 1 4" xfId="1390"/>
    <cellStyle name="Heading 1 4 2" xfId="1391"/>
    <cellStyle name="Heading 1 5" xfId="1392"/>
    <cellStyle name="Heading 1 6" xfId="1393"/>
    <cellStyle name="Heading 1 7" xfId="1394"/>
    <cellStyle name="Heading 2 2" xfId="267"/>
    <cellStyle name="Heading 2 2 2" xfId="1395"/>
    <cellStyle name="Heading 2 2 3" xfId="1396"/>
    <cellStyle name="Heading 2 3" xfId="268"/>
    <cellStyle name="Heading 2 3 2" xfId="1397"/>
    <cellStyle name="Heading 2 4" xfId="1398"/>
    <cellStyle name="Heading 2 4 2" xfId="1399"/>
    <cellStyle name="Heading 2 5" xfId="1400"/>
    <cellStyle name="Heading 2 6" xfId="1401"/>
    <cellStyle name="Heading 2 7" xfId="1402"/>
    <cellStyle name="Heading 3 2" xfId="269"/>
    <cellStyle name="Heading 3 2 2" xfId="1403"/>
    <cellStyle name="Heading 3 3" xfId="1404"/>
    <cellStyle name="Heading 3 3 2" xfId="1405"/>
    <cellStyle name="Heading 3 4" xfId="1406"/>
    <cellStyle name="Heading 3 4 2" xfId="1407"/>
    <cellStyle name="Heading 3 5" xfId="1408"/>
    <cellStyle name="Heading 3 6" xfId="1409"/>
    <cellStyle name="Heading 3 7" xfId="1410"/>
    <cellStyle name="Heading 4 2" xfId="270"/>
    <cellStyle name="Heading 4 2 2" xfId="1411"/>
    <cellStyle name="Heading 4 3" xfId="1412"/>
    <cellStyle name="Heading 4 3 2" xfId="1413"/>
    <cellStyle name="Heading 4 4" xfId="1414"/>
    <cellStyle name="Heading 4 4 2" xfId="1415"/>
    <cellStyle name="Heading 4 5" xfId="1416"/>
    <cellStyle name="Heading 4 6" xfId="1417"/>
    <cellStyle name="Heading 4 7" xfId="1418"/>
    <cellStyle name="Heading1" xfId="271"/>
    <cellStyle name="Heading1 1" xfId="272"/>
    <cellStyle name="Heading1 2" xfId="273"/>
    <cellStyle name="Heading1 3" xfId="274"/>
    <cellStyle name="Heading1 4" xfId="1419"/>
    <cellStyle name="Heading1 5" xfId="1420"/>
    <cellStyle name="Heading1 6" xfId="1421"/>
    <cellStyle name="Heading1 7" xfId="1422"/>
    <cellStyle name="Heading2" xfId="275"/>
    <cellStyle name="Heading2 2" xfId="1423"/>
    <cellStyle name="Heading2 3" xfId="1424"/>
    <cellStyle name="Heading2 4" xfId="1425"/>
    <cellStyle name="Hyperlink 2" xfId="276"/>
    <cellStyle name="Hyperlink 2 2" xfId="1426"/>
    <cellStyle name="Hyperlink 2 3" xfId="1427"/>
    <cellStyle name="Hyperlink 3" xfId="277"/>
    <cellStyle name="Hyperlink 3 2" xfId="1428"/>
    <cellStyle name="Hyperlink 3 3" xfId="1429"/>
    <cellStyle name="Input [yellow]" xfId="278"/>
    <cellStyle name="Input [yellow] 2" xfId="1430"/>
    <cellStyle name="Input [yellow] 3" xfId="1431"/>
    <cellStyle name="Input [yellow] 4" xfId="1432"/>
    <cellStyle name="Input 10" xfId="279"/>
    <cellStyle name="Input 10 2" xfId="1433"/>
    <cellStyle name="Input 10 3" xfId="1434"/>
    <cellStyle name="Input 11" xfId="280"/>
    <cellStyle name="Input 11 2" xfId="1435"/>
    <cellStyle name="Input 11 3" xfId="1436"/>
    <cellStyle name="Input 12" xfId="281"/>
    <cellStyle name="Input 12 2" xfId="1437"/>
    <cellStyle name="Input 12 3" xfId="1438"/>
    <cellStyle name="Input 13" xfId="282"/>
    <cellStyle name="Input 13 2" xfId="1439"/>
    <cellStyle name="Input 13 3" xfId="1440"/>
    <cellStyle name="Input 14" xfId="283"/>
    <cellStyle name="Input 14 2" xfId="1441"/>
    <cellStyle name="Input 14 3" xfId="1442"/>
    <cellStyle name="Input 15" xfId="284"/>
    <cellStyle name="Input 15 2" xfId="1443"/>
    <cellStyle name="Input 15 3" xfId="1444"/>
    <cellStyle name="Input 16" xfId="285"/>
    <cellStyle name="Input 16 2" xfId="1445"/>
    <cellStyle name="Input 16 3" xfId="1446"/>
    <cellStyle name="Input 17" xfId="286"/>
    <cellStyle name="Input 17 2" xfId="1447"/>
    <cellStyle name="Input 17 3" xfId="1448"/>
    <cellStyle name="Input 18" xfId="287"/>
    <cellStyle name="Input 18 2" xfId="1449"/>
    <cellStyle name="Input 18 3" xfId="1450"/>
    <cellStyle name="Input 19" xfId="288"/>
    <cellStyle name="Input 19 2" xfId="1451"/>
    <cellStyle name="Input 19 3" xfId="1452"/>
    <cellStyle name="Input 2" xfId="289"/>
    <cellStyle name="Input 2 2" xfId="1453"/>
    <cellStyle name="Input 2 3" xfId="1454"/>
    <cellStyle name="Input 20" xfId="290"/>
    <cellStyle name="Input 20 2" xfId="1455"/>
    <cellStyle name="Input 20 3" xfId="1456"/>
    <cellStyle name="Input 21" xfId="291"/>
    <cellStyle name="Input 21 2" xfId="1457"/>
    <cellStyle name="Input 21 3" xfId="1458"/>
    <cellStyle name="Input 22" xfId="292"/>
    <cellStyle name="Input 22 2" xfId="1459"/>
    <cellStyle name="Input 22 3" xfId="1460"/>
    <cellStyle name="Input 23" xfId="293"/>
    <cellStyle name="Input 23 2" xfId="1461"/>
    <cellStyle name="Input 23 3" xfId="1462"/>
    <cellStyle name="Input 24" xfId="294"/>
    <cellStyle name="Input 24 2" xfId="1463"/>
    <cellStyle name="Input 24 3" xfId="1464"/>
    <cellStyle name="Input 25" xfId="295"/>
    <cellStyle name="Input 25 2" xfId="1465"/>
    <cellStyle name="Input 25 3" xfId="1466"/>
    <cellStyle name="Input 26" xfId="296"/>
    <cellStyle name="Input 26 2" xfId="1467"/>
    <cellStyle name="Input 26 3" xfId="1468"/>
    <cellStyle name="Input 27" xfId="297"/>
    <cellStyle name="Input 27 2" xfId="1469"/>
    <cellStyle name="Input 27 3" xfId="1470"/>
    <cellStyle name="Input 28" xfId="298"/>
    <cellStyle name="Input 28 2" xfId="1471"/>
    <cellStyle name="Input 28 3" xfId="1472"/>
    <cellStyle name="Input 29" xfId="299"/>
    <cellStyle name="Input 29 2" xfId="1473"/>
    <cellStyle name="Input 29 3" xfId="1474"/>
    <cellStyle name="Input 3" xfId="300"/>
    <cellStyle name="Input 3 2" xfId="1475"/>
    <cellStyle name="Input 3 3" xfId="1476"/>
    <cellStyle name="Input 3 4" xfId="1477"/>
    <cellStyle name="Input 30" xfId="301"/>
    <cellStyle name="Input 30 2" xfId="1478"/>
    <cellStyle name="Input 30 3" xfId="1479"/>
    <cellStyle name="Input 31" xfId="302"/>
    <cellStyle name="Input 31 2" xfId="1480"/>
    <cellStyle name="Input 31 3" xfId="1481"/>
    <cellStyle name="Input 32" xfId="303"/>
    <cellStyle name="Input 32 2" xfId="1482"/>
    <cellStyle name="Input 32 3" xfId="1483"/>
    <cellStyle name="Input 33" xfId="304"/>
    <cellStyle name="Input 33 2" xfId="1484"/>
    <cellStyle name="Input 33 3" xfId="1485"/>
    <cellStyle name="Input 34" xfId="305"/>
    <cellStyle name="Input 34 2" xfId="1486"/>
    <cellStyle name="Input 34 3" xfId="1487"/>
    <cellStyle name="Input 35" xfId="306"/>
    <cellStyle name="Input 35 2" xfId="1488"/>
    <cellStyle name="Input 35 3" xfId="1489"/>
    <cellStyle name="Input 36" xfId="307"/>
    <cellStyle name="Input 36 2" xfId="1490"/>
    <cellStyle name="Input 36 3" xfId="1491"/>
    <cellStyle name="Input 37" xfId="308"/>
    <cellStyle name="Input 37 2" xfId="1492"/>
    <cellStyle name="Input 37 3" xfId="1493"/>
    <cellStyle name="Input 38" xfId="309"/>
    <cellStyle name="Input 38 2" xfId="1494"/>
    <cellStyle name="Input 38 3" xfId="1495"/>
    <cellStyle name="Input 4" xfId="310"/>
    <cellStyle name="Input 4 2" xfId="1496"/>
    <cellStyle name="Input 4 3" xfId="1497"/>
    <cellStyle name="Input 4 4" xfId="1498"/>
    <cellStyle name="Input 5" xfId="311"/>
    <cellStyle name="Input 5 2" xfId="1499"/>
    <cellStyle name="Input 5 3" xfId="1500"/>
    <cellStyle name="Input 6" xfId="312"/>
    <cellStyle name="Input 6 2" xfId="1501"/>
    <cellStyle name="Input 6 3" xfId="1502"/>
    <cellStyle name="Input 7" xfId="313"/>
    <cellStyle name="Input 7 2" xfId="1503"/>
    <cellStyle name="Input 7 3" xfId="1504"/>
    <cellStyle name="Input 8" xfId="314"/>
    <cellStyle name="Input 8 2" xfId="1505"/>
    <cellStyle name="Input 8 3" xfId="1506"/>
    <cellStyle name="Input 9" xfId="315"/>
    <cellStyle name="Input 9 2" xfId="1507"/>
    <cellStyle name="Input 9 3" xfId="1508"/>
    <cellStyle name="Line3" xfId="316"/>
    <cellStyle name="Line3 2" xfId="1509"/>
    <cellStyle name="Line3 3" xfId="1510"/>
    <cellStyle name="Link Currency (0)" xfId="317"/>
    <cellStyle name="Link Currency (2)" xfId="318"/>
    <cellStyle name="Link Units (0)" xfId="319"/>
    <cellStyle name="Link Units (1)" xfId="320"/>
    <cellStyle name="Link Units (2)" xfId="321"/>
    <cellStyle name="Linked Cell 2" xfId="322"/>
    <cellStyle name="Linked Cell 2 2" xfId="1511"/>
    <cellStyle name="Linked Cell 3" xfId="1512"/>
    <cellStyle name="Linked Cell 3 2" xfId="1513"/>
    <cellStyle name="Linked Cell 4" xfId="1514"/>
    <cellStyle name="Linked Cell 4 2" xfId="1515"/>
    <cellStyle name="Linked Cell 5" xfId="1516"/>
    <cellStyle name="Linked Cell 6" xfId="1517"/>
    <cellStyle name="Linked Cell 7" xfId="1518"/>
    <cellStyle name="Model" xfId="1519"/>
    <cellStyle name="Neutral 2" xfId="323"/>
    <cellStyle name="Neutral 2 2" xfId="1520"/>
    <cellStyle name="Neutral 2 3" xfId="1521"/>
    <cellStyle name="Neutral 3" xfId="324"/>
    <cellStyle name="Neutral 3 2" xfId="1522"/>
    <cellStyle name="Neutral 3 3" xfId="1523"/>
    <cellStyle name="Neutral 3 4" xfId="1524"/>
    <cellStyle name="Neutral 4" xfId="1525"/>
    <cellStyle name="Neutral 4 2" xfId="1526"/>
    <cellStyle name="Neutral 5" xfId="1527"/>
    <cellStyle name="Neutral 5 2" xfId="1528"/>
    <cellStyle name="Neutral 6" xfId="1529"/>
    <cellStyle name="Neutral 6 2" xfId="1530"/>
    <cellStyle name="Neutral 7" xfId="1531"/>
    <cellStyle name="NEW" xfId="325"/>
    <cellStyle name="Normal" xfId="0" builtinId="0"/>
    <cellStyle name="Normal - Style1" xfId="326"/>
    <cellStyle name="Normal - Style1 2" xfId="1532"/>
    <cellStyle name="Normal - Style1 3" xfId="1533"/>
    <cellStyle name="Normal 10" xfId="327"/>
    <cellStyle name="Normal 10 2" xfId="328"/>
    <cellStyle name="Normal 10 2 2" xfId="1534"/>
    <cellStyle name="Normal 10 2 2 3" xfId="1535"/>
    <cellStyle name="Normal 10 3 2" xfId="329"/>
    <cellStyle name="Normal 10 3 2 2" xfId="1536"/>
    <cellStyle name="Normal 10 3 3" xfId="1537"/>
    <cellStyle name="Normal 10 4" xfId="1538"/>
    <cellStyle name="Normal 10_EST  MT 08.08.2015- Karenahalli" xfId="1539"/>
    <cellStyle name="Normal 11" xfId="330"/>
    <cellStyle name="Normal 11 10" xfId="1540"/>
    <cellStyle name="Normal 11 11" xfId="1541"/>
    <cellStyle name="Normal 11 12" xfId="1542"/>
    <cellStyle name="Normal 11 13" xfId="1543"/>
    <cellStyle name="Normal 11 14" xfId="1544"/>
    <cellStyle name="Normal 11 15" xfId="1545"/>
    <cellStyle name="Normal 11 16" xfId="1546"/>
    <cellStyle name="Normal 11 17" xfId="1547"/>
    <cellStyle name="Normal 11 18" xfId="1548"/>
    <cellStyle name="Normal 11 19" xfId="1549"/>
    <cellStyle name="Normal 11 2" xfId="1550"/>
    <cellStyle name="Normal 11 20" xfId="1551"/>
    <cellStyle name="Normal 11 21" xfId="1552"/>
    <cellStyle name="Normal 11 22" xfId="1553"/>
    <cellStyle name="Normal 11 23" xfId="1554"/>
    <cellStyle name="Normal 11 24" xfId="1555"/>
    <cellStyle name="Normal 11 25" xfId="1556"/>
    <cellStyle name="Normal 11 26" xfId="1557"/>
    <cellStyle name="Normal 11 27" xfId="1558"/>
    <cellStyle name="Normal 11 28" xfId="1559"/>
    <cellStyle name="Normal 11 29" xfId="1560"/>
    <cellStyle name="Normal 11 3" xfId="1561"/>
    <cellStyle name="Normal 11 30" xfId="1562"/>
    <cellStyle name="Normal 11 31" xfId="1563"/>
    <cellStyle name="Normal 11 32" xfId="1564"/>
    <cellStyle name="Normal 11 33" xfId="1565"/>
    <cellStyle name="Normal 11 34" xfId="1566"/>
    <cellStyle name="Normal 11 4" xfId="1567"/>
    <cellStyle name="Normal 11 5" xfId="1568"/>
    <cellStyle name="Normal 11 6" xfId="1569"/>
    <cellStyle name="Normal 11 7" xfId="1570"/>
    <cellStyle name="Normal 11 8" xfId="1571"/>
    <cellStyle name="Normal 11 9" xfId="1572"/>
    <cellStyle name="Normal 11_Kotadoddi-TS-NTS-Ravi-Revised" xfId="1573"/>
    <cellStyle name="Normal 12" xfId="331"/>
    <cellStyle name="Normal 12 10" xfId="1574"/>
    <cellStyle name="Normal 12 11" xfId="1575"/>
    <cellStyle name="Normal 12 12" xfId="1576"/>
    <cellStyle name="Normal 12 2" xfId="332"/>
    <cellStyle name="Normal 12 3" xfId="1577"/>
    <cellStyle name="Normal 12 3 2" xfId="2387"/>
    <cellStyle name="Normal 12 4" xfId="1578"/>
    <cellStyle name="Normal 12 5" xfId="1579"/>
    <cellStyle name="Normal 12 6" xfId="1580"/>
    <cellStyle name="Normal 12 7" xfId="1581"/>
    <cellStyle name="Normal 12 8" xfId="1582"/>
    <cellStyle name="Normal 12 9" xfId="1583"/>
    <cellStyle name="Normal 12_Kalli-Sirsi-R.A.BILL-9-29-11-11" xfId="1584"/>
    <cellStyle name="Normal 13" xfId="333"/>
    <cellStyle name="Normal 13 10" xfId="1585"/>
    <cellStyle name="Normal 13 11" xfId="1586"/>
    <cellStyle name="Normal 13 12" xfId="1587"/>
    <cellStyle name="Normal 13 2" xfId="334"/>
    <cellStyle name="Normal 13 2 2" xfId="1588"/>
    <cellStyle name="Normal 13 2 3" xfId="335"/>
    <cellStyle name="Normal 13 3" xfId="1589"/>
    <cellStyle name="Normal 13 4" xfId="1590"/>
    <cellStyle name="Normal 13 5" xfId="1591"/>
    <cellStyle name="Normal 13 6" xfId="1592"/>
    <cellStyle name="Normal 13 7" xfId="1593"/>
    <cellStyle name="Normal 13 8" xfId="1594"/>
    <cellStyle name="Normal 13 9" xfId="1595"/>
    <cellStyle name="Normal 13_Kalli-Sirsi-R.A.BILL-9-29-11-11" xfId="1596"/>
    <cellStyle name="Normal 14" xfId="336"/>
    <cellStyle name="Normal 14 2" xfId="337"/>
    <cellStyle name="Normal 14 3" xfId="2"/>
    <cellStyle name="Normal 14 3 2" xfId="338"/>
    <cellStyle name="Normal 14 3 3" xfId="1597"/>
    <cellStyle name="Normal 14 4" xfId="1598"/>
    <cellStyle name="Normal 15" xfId="339"/>
    <cellStyle name="Normal 15 10" xfId="1599"/>
    <cellStyle name="Normal 15 11" xfId="1600"/>
    <cellStyle name="Normal 15 12" xfId="1601"/>
    <cellStyle name="Normal 15 13" xfId="1602"/>
    <cellStyle name="Normal 15 14" xfId="1603"/>
    <cellStyle name="Normal 15 15" xfId="1604"/>
    <cellStyle name="Normal 15 16" xfId="1605"/>
    <cellStyle name="Normal 15 17" xfId="1606"/>
    <cellStyle name="Normal 15 18" xfId="1607"/>
    <cellStyle name="Normal 15 19" xfId="1608"/>
    <cellStyle name="Normal 15 2" xfId="340"/>
    <cellStyle name="Normal 15 2 2" xfId="341"/>
    <cellStyle name="Normal 15 20" xfId="1609"/>
    <cellStyle name="Normal 15 21" xfId="1610"/>
    <cellStyle name="Normal 15 22" xfId="1611"/>
    <cellStyle name="Normal 15 23" xfId="1612"/>
    <cellStyle name="Normal 15 24" xfId="1613"/>
    <cellStyle name="Normal 15 25" xfId="1614"/>
    <cellStyle name="Normal 15 26" xfId="1615"/>
    <cellStyle name="Normal 15 27" xfId="1616"/>
    <cellStyle name="Normal 15 28" xfId="1617"/>
    <cellStyle name="Normal 15 29" xfId="1618"/>
    <cellStyle name="Normal 15 3" xfId="1619"/>
    <cellStyle name="Normal 15 30" xfId="1620"/>
    <cellStyle name="Normal 15 31" xfId="1621"/>
    <cellStyle name="Normal 15 32" xfId="1622"/>
    <cellStyle name="Normal 15 33" xfId="1623"/>
    <cellStyle name="Normal 15 34" xfId="1624"/>
    <cellStyle name="Normal 15 4" xfId="1625"/>
    <cellStyle name="Normal 15 5" xfId="1626"/>
    <cellStyle name="Normal 15 6" xfId="1627"/>
    <cellStyle name="Normal 15 7" xfId="1628"/>
    <cellStyle name="Normal 15 8" xfId="1629"/>
    <cellStyle name="Normal 15 9" xfId="1630"/>
    <cellStyle name="Normal 15_Kotadoddi-TS-NTS-Ravi-Revised" xfId="1631"/>
    <cellStyle name="Normal 16" xfId="342"/>
    <cellStyle name="Normal 16 2" xfId="1632"/>
    <cellStyle name="Normal 17" xfId="343"/>
    <cellStyle name="Normal 17 2" xfId="1633"/>
    <cellStyle name="Normal 18" xfId="344"/>
    <cellStyle name="Normal 18 10" xfId="1634"/>
    <cellStyle name="Normal 18 11" xfId="1635"/>
    <cellStyle name="Normal 18 12" xfId="1636"/>
    <cellStyle name="Normal 18 13" xfId="1637"/>
    <cellStyle name="Normal 18 14" xfId="1638"/>
    <cellStyle name="Normal 18 15" xfId="1639"/>
    <cellStyle name="Normal 18 16" xfId="1640"/>
    <cellStyle name="Normal 18 17" xfId="1641"/>
    <cellStyle name="Normal 18 18" xfId="1642"/>
    <cellStyle name="Normal 18 19" xfId="1643"/>
    <cellStyle name="Normal 18 2" xfId="1644"/>
    <cellStyle name="Normal 18 20" xfId="1645"/>
    <cellStyle name="Normal 18 21" xfId="1646"/>
    <cellStyle name="Normal 18 22" xfId="1647"/>
    <cellStyle name="Normal 18 23" xfId="1648"/>
    <cellStyle name="Normal 18 24" xfId="1649"/>
    <cellStyle name="Normal 18 25" xfId="1650"/>
    <cellStyle name="Normal 18 26" xfId="1651"/>
    <cellStyle name="Normal 18 27" xfId="1652"/>
    <cellStyle name="Normal 18 28" xfId="1653"/>
    <cellStyle name="Normal 18 29" xfId="1654"/>
    <cellStyle name="Normal 18 3" xfId="1655"/>
    <cellStyle name="Normal 18 30" xfId="1656"/>
    <cellStyle name="Normal 18 31" xfId="1657"/>
    <cellStyle name="Normal 18 32" xfId="1658"/>
    <cellStyle name="Normal 18 33" xfId="1659"/>
    <cellStyle name="Normal 18 34" xfId="1660"/>
    <cellStyle name="Normal 18 4" xfId="1661"/>
    <cellStyle name="Normal 18 5" xfId="1662"/>
    <cellStyle name="Normal 18 6" xfId="1663"/>
    <cellStyle name="Normal 18 7" xfId="1664"/>
    <cellStyle name="Normal 18 8" xfId="1665"/>
    <cellStyle name="Normal 18 9" xfId="1666"/>
    <cellStyle name="Normal 18_Kotadoddi-TS-NTS-Ravi-Revised" xfId="1667"/>
    <cellStyle name="Normal 19" xfId="345"/>
    <cellStyle name="Normal 2" xfId="1"/>
    <cellStyle name="Normal 2 10" xfId="346"/>
    <cellStyle name="Normal 2 10 2" xfId="1668"/>
    <cellStyle name="Normal 2 10 3" xfId="1669"/>
    <cellStyle name="Normal 2 11" xfId="347"/>
    <cellStyle name="Normal 2 12" xfId="348"/>
    <cellStyle name="Normal 2 13" xfId="349"/>
    <cellStyle name="Normal 2 14" xfId="1670"/>
    <cellStyle name="Normal 2 15" xfId="1671"/>
    <cellStyle name="Normal 2 16" xfId="1672"/>
    <cellStyle name="Normal 2 17" xfId="1673"/>
    <cellStyle name="Normal 2 18" xfId="1674"/>
    <cellStyle name="Normal 2 19" xfId="1675"/>
    <cellStyle name="Normal 2 2" xfId="350"/>
    <cellStyle name="Normal 2 2 2" xfId="351"/>
    <cellStyle name="Normal 2 2 2 2" xfId="1676"/>
    <cellStyle name="Normal 2 2 2 2 2" xfId="352"/>
    <cellStyle name="Normal 2 2 2 3" xfId="1677"/>
    <cellStyle name="Normal 2 2 3" xfId="1678"/>
    <cellStyle name="Normal 2 2_HDBP Cost IIIE Revised" xfId="1679"/>
    <cellStyle name="Normal 2 20" xfId="1680"/>
    <cellStyle name="Normal 2 21" xfId="1681"/>
    <cellStyle name="Normal 2 22" xfId="1682"/>
    <cellStyle name="Normal 2 23" xfId="1683"/>
    <cellStyle name="Normal 2 24" xfId="1684"/>
    <cellStyle name="Normal 2 25" xfId="1685"/>
    <cellStyle name="Normal 2 26" xfId="1686"/>
    <cellStyle name="Normal 2 27" xfId="1687"/>
    <cellStyle name="Normal 2 28" xfId="1688"/>
    <cellStyle name="Normal 2 29" xfId="1689"/>
    <cellStyle name="Normal 2 3" xfId="353"/>
    <cellStyle name="Normal 2 3 2" xfId="354"/>
    <cellStyle name="Normal 2 3 3" xfId="1690"/>
    <cellStyle name="Normal 2 30" xfId="1691"/>
    <cellStyle name="Normal 2 31" xfId="1692"/>
    <cellStyle name="Normal 2 32" xfId="1693"/>
    <cellStyle name="Normal 2 33" xfId="1694"/>
    <cellStyle name="Normal 2 34" xfId="1695"/>
    <cellStyle name="Normal 2 35" xfId="1696"/>
    <cellStyle name="Normal 2 36" xfId="1697"/>
    <cellStyle name="Normal 2 37" xfId="1698"/>
    <cellStyle name="Normal 2 38" xfId="1699"/>
    <cellStyle name="Normal 2 39" xfId="1700"/>
    <cellStyle name="Normal 2 4" xfId="355"/>
    <cellStyle name="Normal 2 4 2" xfId="1701"/>
    <cellStyle name="Normal 2 4 3" xfId="1702"/>
    <cellStyle name="Normal 2 40" xfId="1703"/>
    <cellStyle name="Normal 2 41" xfId="1704"/>
    <cellStyle name="Normal 2 42" xfId="1705"/>
    <cellStyle name="Normal 2 43" xfId="1706"/>
    <cellStyle name="Normal 2 44" xfId="1707"/>
    <cellStyle name="Normal 2 45" xfId="1708"/>
    <cellStyle name="Normal 2 46" xfId="1709"/>
    <cellStyle name="Normal 2 47" xfId="1710"/>
    <cellStyle name="Normal 2 48" xfId="1711"/>
    <cellStyle name="Normal 2 49" xfId="1712"/>
    <cellStyle name="Normal 2 5" xfId="356"/>
    <cellStyle name="Normal 2 50" xfId="1713"/>
    <cellStyle name="Normal 2 51" xfId="1714"/>
    <cellStyle name="Normal 2 52" xfId="1715"/>
    <cellStyle name="Normal 2 53" xfId="1716"/>
    <cellStyle name="Normal 2 54" xfId="1717"/>
    <cellStyle name="Normal 2 55" xfId="1718"/>
    <cellStyle name="Normal 2 56" xfId="1719"/>
    <cellStyle name="Normal 2 57" xfId="1720"/>
    <cellStyle name="Normal 2 58" xfId="1721"/>
    <cellStyle name="Normal 2 59" xfId="1722"/>
    <cellStyle name="Normal 2 6" xfId="357"/>
    <cellStyle name="Normal 2 6 2" xfId="358"/>
    <cellStyle name="Normal 2 60" xfId="1723"/>
    <cellStyle name="Normal 2 61" xfId="1724"/>
    <cellStyle name="Normal 2 62" xfId="1725"/>
    <cellStyle name="Normal 2 63" xfId="1726"/>
    <cellStyle name="Normal 2 64" xfId="1727"/>
    <cellStyle name="Normal 2 65" xfId="1728"/>
    <cellStyle name="Normal 2 66" xfId="1729"/>
    <cellStyle name="Normal 2 67" xfId="1730"/>
    <cellStyle name="Normal 2 7" xfId="359"/>
    <cellStyle name="Normal 2 8" xfId="360"/>
    <cellStyle name="Normal 2 9" xfId="361"/>
    <cellStyle name="Normal 2_(e-Billing)-R.A.BILL-2-HEBBAL-17-08-10" xfId="1731"/>
    <cellStyle name="Normal 20" xfId="362"/>
    <cellStyle name="Normal 21" xfId="363"/>
    <cellStyle name="Normal 22" xfId="364"/>
    <cellStyle name="Normal 22 10" xfId="1732"/>
    <cellStyle name="Normal 22 11" xfId="1733"/>
    <cellStyle name="Normal 22 12" xfId="1734"/>
    <cellStyle name="Normal 22 13" xfId="1735"/>
    <cellStyle name="Normal 22 14" xfId="1736"/>
    <cellStyle name="Normal 22 15" xfId="1737"/>
    <cellStyle name="Normal 22 16" xfId="1738"/>
    <cellStyle name="Normal 22 17" xfId="1739"/>
    <cellStyle name="Normal 22 18" xfId="1740"/>
    <cellStyle name="Normal 22 19" xfId="1741"/>
    <cellStyle name="Normal 22 2" xfId="1742"/>
    <cellStyle name="Normal 22 20" xfId="1743"/>
    <cellStyle name="Normal 22 21" xfId="1744"/>
    <cellStyle name="Normal 22 22" xfId="1745"/>
    <cellStyle name="Normal 22 23" xfId="1746"/>
    <cellStyle name="Normal 22 24" xfId="1747"/>
    <cellStyle name="Normal 22 25" xfId="1748"/>
    <cellStyle name="Normal 22 26" xfId="1749"/>
    <cellStyle name="Normal 22 27" xfId="1750"/>
    <cellStyle name="Normal 22 28" xfId="1751"/>
    <cellStyle name="Normal 22 29" xfId="1752"/>
    <cellStyle name="Normal 22 3" xfId="1753"/>
    <cellStyle name="Normal 22 30" xfId="1754"/>
    <cellStyle name="Normal 22 31" xfId="1755"/>
    <cellStyle name="Normal 22 32" xfId="1756"/>
    <cellStyle name="Normal 22 33" xfId="1757"/>
    <cellStyle name="Normal 22 34" xfId="1758"/>
    <cellStyle name="Normal 22 4" xfId="1759"/>
    <cellStyle name="Normal 22 5" xfId="1760"/>
    <cellStyle name="Normal 22 6" xfId="1761"/>
    <cellStyle name="Normal 22 7" xfId="1762"/>
    <cellStyle name="Normal 22 8" xfId="1763"/>
    <cellStyle name="Normal 22 9" xfId="1764"/>
    <cellStyle name="Normal 22_Kotadoddi-TS-NTS-Ravi-Revised" xfId="1765"/>
    <cellStyle name="Normal 23" xfId="365"/>
    <cellStyle name="Normal 24" xfId="366"/>
    <cellStyle name="Normal 24 10" xfId="1766"/>
    <cellStyle name="Normal 24 11" xfId="1767"/>
    <cellStyle name="Normal 24 12" xfId="1768"/>
    <cellStyle name="Normal 24 13" xfId="1769"/>
    <cellStyle name="Normal 24 14" xfId="1770"/>
    <cellStyle name="Normal 24 15" xfId="1771"/>
    <cellStyle name="Normal 24 16" xfId="1772"/>
    <cellStyle name="Normal 24 17" xfId="1773"/>
    <cellStyle name="Normal 24 18" xfId="1774"/>
    <cellStyle name="Normal 24 19" xfId="1775"/>
    <cellStyle name="Normal 24 2" xfId="1776"/>
    <cellStyle name="Normal 24 20" xfId="1777"/>
    <cellStyle name="Normal 24 21" xfId="1778"/>
    <cellStyle name="Normal 24 22" xfId="1779"/>
    <cellStyle name="Normal 24 23" xfId="1780"/>
    <cellStyle name="Normal 24 24" xfId="1781"/>
    <cellStyle name="Normal 24 25" xfId="1782"/>
    <cellStyle name="Normal 24 26" xfId="1783"/>
    <cellStyle name="Normal 24 27" xfId="1784"/>
    <cellStyle name="Normal 24 28" xfId="1785"/>
    <cellStyle name="Normal 24 29" xfId="1786"/>
    <cellStyle name="Normal 24 3" xfId="1787"/>
    <cellStyle name="Normal 24 30" xfId="1788"/>
    <cellStyle name="Normal 24 31" xfId="1789"/>
    <cellStyle name="Normal 24 32" xfId="1790"/>
    <cellStyle name="Normal 24 33" xfId="1791"/>
    <cellStyle name="Normal 24 34" xfId="1792"/>
    <cellStyle name="Normal 24 4" xfId="1793"/>
    <cellStyle name="Normal 24 5" xfId="1794"/>
    <cellStyle name="Normal 24 6" xfId="1795"/>
    <cellStyle name="Normal 24 7" xfId="1796"/>
    <cellStyle name="Normal 24 8" xfId="1797"/>
    <cellStyle name="Normal 24 9" xfId="1798"/>
    <cellStyle name="Normal 25" xfId="367"/>
    <cellStyle name="Normal 25 10" xfId="1799"/>
    <cellStyle name="Normal 25 11" xfId="1800"/>
    <cellStyle name="Normal 25 12" xfId="1801"/>
    <cellStyle name="Normal 25 13" xfId="1802"/>
    <cellStyle name="Normal 25 14" xfId="1803"/>
    <cellStyle name="Normal 25 15" xfId="1804"/>
    <cellStyle name="Normal 25 16" xfId="1805"/>
    <cellStyle name="Normal 25 17" xfId="1806"/>
    <cellStyle name="Normal 25 18" xfId="1807"/>
    <cellStyle name="Normal 25 19" xfId="1808"/>
    <cellStyle name="Normal 25 2" xfId="1809"/>
    <cellStyle name="Normal 25 20" xfId="1810"/>
    <cellStyle name="Normal 25 21" xfId="1811"/>
    <cellStyle name="Normal 25 22" xfId="1812"/>
    <cellStyle name="Normal 25 23" xfId="1813"/>
    <cellStyle name="Normal 25 24" xfId="1814"/>
    <cellStyle name="Normal 25 25" xfId="1815"/>
    <cellStyle name="Normal 25 26" xfId="1816"/>
    <cellStyle name="Normal 25 27" xfId="1817"/>
    <cellStyle name="Normal 25 28" xfId="1818"/>
    <cellStyle name="Normal 25 29" xfId="1819"/>
    <cellStyle name="Normal 25 3" xfId="1820"/>
    <cellStyle name="Normal 25 30" xfId="1821"/>
    <cellStyle name="Normal 25 31" xfId="1822"/>
    <cellStyle name="Normal 25 32" xfId="1823"/>
    <cellStyle name="Normal 25 33" xfId="1824"/>
    <cellStyle name="Normal 25 34" xfId="1825"/>
    <cellStyle name="Normal 25 4" xfId="1826"/>
    <cellStyle name="Normal 25 5" xfId="1827"/>
    <cellStyle name="Normal 25 6" xfId="1828"/>
    <cellStyle name="Normal 25 7" xfId="1829"/>
    <cellStyle name="Normal 25 8" xfId="1830"/>
    <cellStyle name="Normal 25 9" xfId="1831"/>
    <cellStyle name="Normal 26" xfId="368"/>
    <cellStyle name="Normal 26 2" xfId="1832"/>
    <cellStyle name="Normal 27" xfId="369"/>
    <cellStyle name="Normal 27 2" xfId="1833"/>
    <cellStyle name="Normal 28" xfId="370"/>
    <cellStyle name="Normal 28 10" xfId="1834"/>
    <cellStyle name="Normal 28 11" xfId="1835"/>
    <cellStyle name="Normal 28 12" xfId="1836"/>
    <cellStyle name="Normal 28 13" xfId="1837"/>
    <cellStyle name="Normal 28 14" xfId="1838"/>
    <cellStyle name="Normal 28 15" xfId="1839"/>
    <cellStyle name="Normal 28 16" xfId="1840"/>
    <cellStyle name="Normal 28 17" xfId="1841"/>
    <cellStyle name="Normal 28 18" xfId="1842"/>
    <cellStyle name="Normal 28 19" xfId="1843"/>
    <cellStyle name="Normal 28 2" xfId="1844"/>
    <cellStyle name="Normal 28 20" xfId="1845"/>
    <cellStyle name="Normal 28 21" xfId="1846"/>
    <cellStyle name="Normal 28 22" xfId="1847"/>
    <cellStyle name="Normal 28 23" xfId="1848"/>
    <cellStyle name="Normal 28 24" xfId="1849"/>
    <cellStyle name="Normal 28 25" xfId="1850"/>
    <cellStyle name="Normal 28 26" xfId="1851"/>
    <cellStyle name="Normal 28 27" xfId="1852"/>
    <cellStyle name="Normal 28 28" xfId="1853"/>
    <cellStyle name="Normal 28 29" xfId="1854"/>
    <cellStyle name="Normal 28 3" xfId="1855"/>
    <cellStyle name="Normal 28 30" xfId="1856"/>
    <cellStyle name="Normal 28 31" xfId="1857"/>
    <cellStyle name="Normal 28 32" xfId="1858"/>
    <cellStyle name="Normal 28 33" xfId="1859"/>
    <cellStyle name="Normal 28 34" xfId="1860"/>
    <cellStyle name="Normal 28 4" xfId="1861"/>
    <cellStyle name="Normal 28 5" xfId="1862"/>
    <cellStyle name="Normal 28 6" xfId="1863"/>
    <cellStyle name="Normal 28 7" xfId="1864"/>
    <cellStyle name="Normal 28 8" xfId="1865"/>
    <cellStyle name="Normal 28 9" xfId="1866"/>
    <cellStyle name="Normal 29" xfId="371"/>
    <cellStyle name="Normal 29 10" xfId="1867"/>
    <cellStyle name="Normal 29 11" xfId="1868"/>
    <cellStyle name="Normal 29 12" xfId="1869"/>
    <cellStyle name="Normal 29 13" xfId="1870"/>
    <cellStyle name="Normal 29 14" xfId="1871"/>
    <cellStyle name="Normal 29 15" xfId="1872"/>
    <cellStyle name="Normal 29 16" xfId="1873"/>
    <cellStyle name="Normal 29 17" xfId="1874"/>
    <cellStyle name="Normal 29 18" xfId="1875"/>
    <cellStyle name="Normal 29 19" xfId="1876"/>
    <cellStyle name="Normal 29 2" xfId="1877"/>
    <cellStyle name="Normal 29 20" xfId="1878"/>
    <cellStyle name="Normal 29 21" xfId="1879"/>
    <cellStyle name="Normal 29 22" xfId="1880"/>
    <cellStyle name="Normal 29 23" xfId="1881"/>
    <cellStyle name="Normal 29 24" xfId="1882"/>
    <cellStyle name="Normal 29 25" xfId="1883"/>
    <cellStyle name="Normal 29 26" xfId="1884"/>
    <cellStyle name="Normal 29 27" xfId="1885"/>
    <cellStyle name="Normal 29 28" xfId="1886"/>
    <cellStyle name="Normal 29 29" xfId="1887"/>
    <cellStyle name="Normal 29 3" xfId="1888"/>
    <cellStyle name="Normal 29 30" xfId="1889"/>
    <cellStyle name="Normal 29 31" xfId="1890"/>
    <cellStyle name="Normal 29 32" xfId="1891"/>
    <cellStyle name="Normal 29 33" xfId="1892"/>
    <cellStyle name="Normal 29 34" xfId="1893"/>
    <cellStyle name="Normal 29 4" xfId="1894"/>
    <cellStyle name="Normal 29 5" xfId="1895"/>
    <cellStyle name="Normal 29 6" xfId="1896"/>
    <cellStyle name="Normal 29 7" xfId="1897"/>
    <cellStyle name="Normal 29 8" xfId="1898"/>
    <cellStyle name="Normal 29 9" xfId="1899"/>
    <cellStyle name="Normal 3" xfId="372"/>
    <cellStyle name="Normal 3 10" xfId="1900"/>
    <cellStyle name="Normal 3 11" xfId="1901"/>
    <cellStyle name="Normal 3 12" xfId="1902"/>
    <cellStyle name="Normal 3 13" xfId="1903"/>
    <cellStyle name="Normal 3 14" xfId="1904"/>
    <cellStyle name="Normal 3 15" xfId="1905"/>
    <cellStyle name="Normal 3 16" xfId="1906"/>
    <cellStyle name="Normal 3 17" xfId="1907"/>
    <cellStyle name="Normal 3 18" xfId="1908"/>
    <cellStyle name="Normal 3 19" xfId="1909"/>
    <cellStyle name="Normal 3 2" xfId="373"/>
    <cellStyle name="Normal 3 2 2" xfId="1910"/>
    <cellStyle name="Normal 3 2 2 2" xfId="1911"/>
    <cellStyle name="Normal 3 20" xfId="1912"/>
    <cellStyle name="Normal 3 21" xfId="1913"/>
    <cellStyle name="Normal 3 22" xfId="1914"/>
    <cellStyle name="Normal 3 23" xfId="1915"/>
    <cellStyle name="Normal 3 24" xfId="1916"/>
    <cellStyle name="Normal 3 25" xfId="1917"/>
    <cellStyle name="Normal 3 26" xfId="1918"/>
    <cellStyle name="Normal 3 27" xfId="1919"/>
    <cellStyle name="Normal 3 28" xfId="1920"/>
    <cellStyle name="Normal 3 29" xfId="1921"/>
    <cellStyle name="Normal 3 3" xfId="1922"/>
    <cellStyle name="Normal 3 30" xfId="1923"/>
    <cellStyle name="Normal 3 31" xfId="1924"/>
    <cellStyle name="Normal 3 32" xfId="1925"/>
    <cellStyle name="Normal 3 33" xfId="1926"/>
    <cellStyle name="Normal 3 34" xfId="1927"/>
    <cellStyle name="Normal 3 35" xfId="1928"/>
    <cellStyle name="Normal 3 36" xfId="1929"/>
    <cellStyle name="Normal 3 37" xfId="1930"/>
    <cellStyle name="Normal 3 38" xfId="1931"/>
    <cellStyle name="Normal 3 39" xfId="1932"/>
    <cellStyle name="Normal 3 4" xfId="1933"/>
    <cellStyle name="Normal 3 40" xfId="1934"/>
    <cellStyle name="Normal 3 41" xfId="1935"/>
    <cellStyle name="Normal 3 42" xfId="1936"/>
    <cellStyle name="Normal 3 43" xfId="1937"/>
    <cellStyle name="Normal 3 44" xfId="1938"/>
    <cellStyle name="Normal 3 45" xfId="1939"/>
    <cellStyle name="Normal 3 46" xfId="1940"/>
    <cellStyle name="Normal 3 47" xfId="1941"/>
    <cellStyle name="Normal 3 48" xfId="1942"/>
    <cellStyle name="Normal 3 49" xfId="1943"/>
    <cellStyle name="Normal 3 5" xfId="1944"/>
    <cellStyle name="Normal 3 6" xfId="1945"/>
    <cellStyle name="Normal 3 7" xfId="1946"/>
    <cellStyle name="Normal 3 8" xfId="1947"/>
    <cellStyle name="Normal 3 9" xfId="1948"/>
    <cellStyle name="Normal 3_(e-Billing)-R.A.BILL-3-KALLI-SIRSI-21-12-10-(Corrected)" xfId="1949"/>
    <cellStyle name="Normal 30" xfId="374"/>
    <cellStyle name="Normal 30 10" xfId="1950"/>
    <cellStyle name="Normal 30 11" xfId="1951"/>
    <cellStyle name="Normal 30 12" xfId="1952"/>
    <cellStyle name="Normal 30 13" xfId="1953"/>
    <cellStyle name="Normal 30 14" xfId="1954"/>
    <cellStyle name="Normal 30 15" xfId="1955"/>
    <cellStyle name="Normal 30 16" xfId="1956"/>
    <cellStyle name="Normal 30 17" xfId="1957"/>
    <cellStyle name="Normal 30 18" xfId="1958"/>
    <cellStyle name="Normal 30 19" xfId="1959"/>
    <cellStyle name="Normal 30 2" xfId="1960"/>
    <cellStyle name="Normal 30 20" xfId="1961"/>
    <cellStyle name="Normal 30 21" xfId="1962"/>
    <cellStyle name="Normal 30 22" xfId="1963"/>
    <cellStyle name="Normal 30 23" xfId="1964"/>
    <cellStyle name="Normal 30 24" xfId="1965"/>
    <cellStyle name="Normal 30 25" xfId="1966"/>
    <cellStyle name="Normal 30 26" xfId="1967"/>
    <cellStyle name="Normal 30 27" xfId="1968"/>
    <cellStyle name="Normal 30 28" xfId="1969"/>
    <cellStyle name="Normal 30 29" xfId="1970"/>
    <cellStyle name="Normal 30 3" xfId="1971"/>
    <cellStyle name="Normal 30 30" xfId="1972"/>
    <cellStyle name="Normal 30 31" xfId="1973"/>
    <cellStyle name="Normal 30 32" xfId="1974"/>
    <cellStyle name="Normal 30 33" xfId="1975"/>
    <cellStyle name="Normal 30 34" xfId="1976"/>
    <cellStyle name="Normal 30 4" xfId="1977"/>
    <cellStyle name="Normal 30 5" xfId="1978"/>
    <cellStyle name="Normal 30 6" xfId="1979"/>
    <cellStyle name="Normal 30 7" xfId="1980"/>
    <cellStyle name="Normal 30 8" xfId="1981"/>
    <cellStyle name="Normal 30 9" xfId="1982"/>
    <cellStyle name="Normal 31" xfId="375"/>
    <cellStyle name="Normal 31 10" xfId="1983"/>
    <cellStyle name="Normal 31 11" xfId="1984"/>
    <cellStyle name="Normal 31 12" xfId="1985"/>
    <cellStyle name="Normal 31 13" xfId="1986"/>
    <cellStyle name="Normal 31 14" xfId="1987"/>
    <cellStyle name="Normal 31 15" xfId="1988"/>
    <cellStyle name="Normal 31 16" xfId="1989"/>
    <cellStyle name="Normal 31 17" xfId="1990"/>
    <cellStyle name="Normal 31 18" xfId="1991"/>
    <cellStyle name="Normal 31 19" xfId="1992"/>
    <cellStyle name="Normal 31 2" xfId="1993"/>
    <cellStyle name="Normal 31 20" xfId="1994"/>
    <cellStyle name="Normal 31 21" xfId="1995"/>
    <cellStyle name="Normal 31 22" xfId="1996"/>
    <cellStyle name="Normal 31 23" xfId="1997"/>
    <cellStyle name="Normal 31 24" xfId="1998"/>
    <cellStyle name="Normal 31 25" xfId="1999"/>
    <cellStyle name="Normal 31 26" xfId="2000"/>
    <cellStyle name="Normal 31 27" xfId="2001"/>
    <cellStyle name="Normal 31 28" xfId="2002"/>
    <cellStyle name="Normal 31 29" xfId="2003"/>
    <cellStyle name="Normal 31 3" xfId="2004"/>
    <cellStyle name="Normal 31 30" xfId="2005"/>
    <cellStyle name="Normal 31 31" xfId="2006"/>
    <cellStyle name="Normal 31 32" xfId="2007"/>
    <cellStyle name="Normal 31 33" xfId="2008"/>
    <cellStyle name="Normal 31 34" xfId="2009"/>
    <cellStyle name="Normal 31 4" xfId="2010"/>
    <cellStyle name="Normal 31 5" xfId="2011"/>
    <cellStyle name="Normal 31 6" xfId="2012"/>
    <cellStyle name="Normal 31 7" xfId="2013"/>
    <cellStyle name="Normal 31 8" xfId="2014"/>
    <cellStyle name="Normal 31 9" xfId="2015"/>
    <cellStyle name="Normal 32" xfId="376"/>
    <cellStyle name="Normal 32 10" xfId="2016"/>
    <cellStyle name="Normal 32 11" xfId="2017"/>
    <cellStyle name="Normal 32 12" xfId="2018"/>
    <cellStyle name="Normal 32 13" xfId="2019"/>
    <cellStyle name="Normal 32 14" xfId="2020"/>
    <cellStyle name="Normal 32 15" xfId="2021"/>
    <cellStyle name="Normal 32 16" xfId="2022"/>
    <cellStyle name="Normal 32 17" xfId="2023"/>
    <cellStyle name="Normal 32 18" xfId="2024"/>
    <cellStyle name="Normal 32 19" xfId="2025"/>
    <cellStyle name="Normal 32 2" xfId="2026"/>
    <cellStyle name="Normal 32 20" xfId="2027"/>
    <cellStyle name="Normal 32 21" xfId="2028"/>
    <cellStyle name="Normal 32 22" xfId="2029"/>
    <cellStyle name="Normal 32 23" xfId="2030"/>
    <cellStyle name="Normal 32 24" xfId="2031"/>
    <cellStyle name="Normal 32 25" xfId="2032"/>
    <cellStyle name="Normal 32 26" xfId="2033"/>
    <cellStyle name="Normal 32 27" xfId="2034"/>
    <cellStyle name="Normal 32 28" xfId="2035"/>
    <cellStyle name="Normal 32 29" xfId="2036"/>
    <cellStyle name="Normal 32 3" xfId="2037"/>
    <cellStyle name="Normal 32 30" xfId="2038"/>
    <cellStyle name="Normal 32 31" xfId="2039"/>
    <cellStyle name="Normal 32 32" xfId="2040"/>
    <cellStyle name="Normal 32 33" xfId="2041"/>
    <cellStyle name="Normal 32 34" xfId="2042"/>
    <cellStyle name="Normal 32 4" xfId="2043"/>
    <cellStyle name="Normal 32 5" xfId="2044"/>
    <cellStyle name="Normal 32 6" xfId="2045"/>
    <cellStyle name="Normal 32 7" xfId="2046"/>
    <cellStyle name="Normal 32 8" xfId="2047"/>
    <cellStyle name="Normal 32 9" xfId="2048"/>
    <cellStyle name="Normal 33" xfId="377"/>
    <cellStyle name="Normal 34" xfId="378"/>
    <cellStyle name="Normal 35" xfId="379"/>
    <cellStyle name="Normal 36" xfId="380"/>
    <cellStyle name="Normal 37" xfId="381"/>
    <cellStyle name="Normal 38" xfId="382"/>
    <cellStyle name="Normal 38 2" xfId="383"/>
    <cellStyle name="Normal 38 3" xfId="2049"/>
    <cellStyle name="Normal 38 3 2" xfId="2050"/>
    <cellStyle name="Normal 38_EST  MT 08.08.2015- Karenahalli" xfId="2051"/>
    <cellStyle name="Normal 39" xfId="384"/>
    <cellStyle name="Normal 4" xfId="385"/>
    <cellStyle name="Normal 4 2" xfId="386"/>
    <cellStyle name="Normal 4 2 2" xfId="387"/>
    <cellStyle name="Normal 4 2 3" xfId="2052"/>
    <cellStyle name="Normal 4 2_BILICHODU--EX-SAV--(169)--21-03-12--(4.78%)" xfId="2053"/>
    <cellStyle name="Normal 4 3" xfId="388"/>
    <cellStyle name="Normal 4 3 2" xfId="2054"/>
    <cellStyle name="Normal 4 3 2 2" xfId="2055"/>
    <cellStyle name="Normal 4 3_BILICHODU--EX-SAV--(169)--21-03-12--(4.78%)" xfId="2056"/>
    <cellStyle name="Normal 4 4" xfId="2057"/>
    <cellStyle name="Normal 4 4 2" xfId="2058"/>
    <cellStyle name="Normal 4 5" xfId="2059"/>
    <cellStyle name="Normal 4 5 2" xfId="2060"/>
    <cellStyle name="Normal 4 6" xfId="2061"/>
    <cellStyle name="Normal 4_(e-Billing)-R.A.BILL-3-KONDAJJI-14-7-11" xfId="2062"/>
    <cellStyle name="Normal 40" xfId="389"/>
    <cellStyle name="Normal 40 2" xfId="2063"/>
    <cellStyle name="Normal 40 3" xfId="2064"/>
    <cellStyle name="Normal 41" xfId="2065"/>
    <cellStyle name="Normal 41 2" xfId="390"/>
    <cellStyle name="Normal 42" xfId="2066"/>
    <cellStyle name="Normal 42 2" xfId="2067"/>
    <cellStyle name="Normal 43" xfId="391"/>
    <cellStyle name="Normal 44" xfId="2068"/>
    <cellStyle name="Normal 44 2" xfId="2069"/>
    <cellStyle name="Normal 45" xfId="2070"/>
    <cellStyle name="Normal 46" xfId="2071"/>
    <cellStyle name="Normal 47" xfId="2072"/>
    <cellStyle name="Normal 48" xfId="2073"/>
    <cellStyle name="Normal 49" xfId="2074"/>
    <cellStyle name="Normal 5" xfId="392"/>
    <cellStyle name="Normal 5 10" xfId="2075"/>
    <cellStyle name="Normal 5 11" xfId="2076"/>
    <cellStyle name="Normal 5 12" xfId="2077"/>
    <cellStyle name="Normal 5 13" xfId="2078"/>
    <cellStyle name="Normal 5 14" xfId="2079"/>
    <cellStyle name="Normal 5 15" xfId="2080"/>
    <cellStyle name="Normal 5 16" xfId="2081"/>
    <cellStyle name="Normal 5 17" xfId="2082"/>
    <cellStyle name="Normal 5 18" xfId="2083"/>
    <cellStyle name="Normal 5 19" xfId="2084"/>
    <cellStyle name="Normal 5 2" xfId="393"/>
    <cellStyle name="Normal 5 20" xfId="2085"/>
    <cellStyle name="Normal 5 21" xfId="2086"/>
    <cellStyle name="Normal 5 22" xfId="2087"/>
    <cellStyle name="Normal 5 23" xfId="2088"/>
    <cellStyle name="Normal 5 24" xfId="2089"/>
    <cellStyle name="Normal 5 25" xfId="2090"/>
    <cellStyle name="Normal 5 26" xfId="2091"/>
    <cellStyle name="Normal 5 27" xfId="2092"/>
    <cellStyle name="Normal 5 28" xfId="2093"/>
    <cellStyle name="Normal 5 29" xfId="2094"/>
    <cellStyle name="Normal 5 3" xfId="394"/>
    <cellStyle name="Normal 5 3 2" xfId="2095"/>
    <cellStyle name="Normal 5 3 3" xfId="2096"/>
    <cellStyle name="Normal 5 3 4" xfId="2097"/>
    <cellStyle name="Normal 5 30" xfId="2098"/>
    <cellStyle name="Normal 5 31" xfId="2099"/>
    <cellStyle name="Normal 5 32" xfId="2100"/>
    <cellStyle name="Normal 5 33" xfId="2101"/>
    <cellStyle name="Normal 5 34" xfId="2102"/>
    <cellStyle name="Normal 5 35" xfId="2103"/>
    <cellStyle name="Normal 5 4" xfId="395"/>
    <cellStyle name="Normal 5 4 2" xfId="396"/>
    <cellStyle name="Normal 5 4_EST  MT 08.08.2015- Karenahalli" xfId="2104"/>
    <cellStyle name="Normal 5 5" xfId="397"/>
    <cellStyle name="Normal 5 6" xfId="2105"/>
    <cellStyle name="Normal 5 7" xfId="2106"/>
    <cellStyle name="Normal 5 8" xfId="2107"/>
    <cellStyle name="Normal 5 9" xfId="2108"/>
    <cellStyle name="Normal 5_(e-Billing)-R.A.BILL-7-BELAGALI-21-04-11" xfId="2109"/>
    <cellStyle name="Normal 50" xfId="2110"/>
    <cellStyle name="Normal 51" xfId="2111"/>
    <cellStyle name="Normal 52" xfId="2112"/>
    <cellStyle name="Normal 53" xfId="2113"/>
    <cellStyle name="Normal 54" xfId="2114"/>
    <cellStyle name="Normal 55" xfId="2115"/>
    <cellStyle name="Normal 56" xfId="2116"/>
    <cellStyle name="Normal 57" xfId="2117"/>
    <cellStyle name="Normal 58" xfId="2118"/>
    <cellStyle name="Normal 59" xfId="2119"/>
    <cellStyle name="Normal 6" xfId="398"/>
    <cellStyle name="Normal 6 2" xfId="2120"/>
    <cellStyle name="Normal 6 2 2" xfId="2121"/>
    <cellStyle name="Normal 6 2 2 2" xfId="2122"/>
    <cellStyle name="Normal 6 2 2 3" xfId="2123"/>
    <cellStyle name="Normal 6_BILICHODU--EX-SAV--(169)--21-03-12--(4.78%)" xfId="2124"/>
    <cellStyle name="Normal 60" xfId="2125"/>
    <cellStyle name="Normal 61" xfId="2126"/>
    <cellStyle name="Normal 62" xfId="2127"/>
    <cellStyle name="Normal 63" xfId="2128"/>
    <cellStyle name="Normal 64" xfId="2129"/>
    <cellStyle name="Normal 65" xfId="2130"/>
    <cellStyle name="Normal 66" xfId="2131"/>
    <cellStyle name="Normal 67" xfId="2132"/>
    <cellStyle name="Normal 68" xfId="2133"/>
    <cellStyle name="Normal 69" xfId="2134"/>
    <cellStyle name="Normal 7" xfId="399"/>
    <cellStyle name="Normal 7 2" xfId="400"/>
    <cellStyle name="Normal 7 2 2" xfId="2135"/>
    <cellStyle name="Normal 7 2 3" xfId="2136"/>
    <cellStyle name="Normal 70" xfId="2137"/>
    <cellStyle name="Normal 71" xfId="2138"/>
    <cellStyle name="Normal 72" xfId="2139"/>
    <cellStyle name="Normal 73" xfId="2140"/>
    <cellStyle name="Normal 74" xfId="2141"/>
    <cellStyle name="Normal 74 2" xfId="2142"/>
    <cellStyle name="Normal 75" xfId="2143"/>
    <cellStyle name="Normal 76" xfId="2144"/>
    <cellStyle name="Normal 76 2" xfId="2145"/>
    <cellStyle name="Normal 77" xfId="2146"/>
    <cellStyle name="Normal 77 2" xfId="2147"/>
    <cellStyle name="Normal 78" xfId="2148"/>
    <cellStyle name="Normal 79" xfId="2149"/>
    <cellStyle name="Normal 8" xfId="401"/>
    <cellStyle name="Normal 8 2" xfId="2150"/>
    <cellStyle name="Normal 8 3" xfId="2151"/>
    <cellStyle name="Normal 9" xfId="402"/>
    <cellStyle name="Normal 9 2" xfId="403"/>
    <cellStyle name="Normal 9 2 2" xfId="2152"/>
    <cellStyle name="Normal 9 3" xfId="404"/>
    <cellStyle name="Normal 9 4" xfId="2153"/>
    <cellStyle name="Normal 9_11-Kuppanahalli- warehouse-toilet block" xfId="2154"/>
    <cellStyle name="Normal_12 FM QUARTERS Electrical BOQ &amp; Estimation" xfId="2388"/>
    <cellStyle name="Normal_est-garden lighting" xfId="405"/>
    <cellStyle name="Normal_estimate for Toilet block" xfId="406"/>
    <cellStyle name="Normal_KEMMANAGUNDI HT Electrical_estimate 2" xfId="407"/>
    <cellStyle name="Note 10" xfId="2155"/>
    <cellStyle name="Note 10 2" xfId="2156"/>
    <cellStyle name="Note 11" xfId="2157"/>
    <cellStyle name="Note 11 2" xfId="2158"/>
    <cellStyle name="Note 12" xfId="2159"/>
    <cellStyle name="Note 12 2" xfId="2160"/>
    <cellStyle name="Note 13" xfId="2161"/>
    <cellStyle name="Note 13 2" xfId="2162"/>
    <cellStyle name="Note 14" xfId="2163"/>
    <cellStyle name="Note 14 2" xfId="2164"/>
    <cellStyle name="Note 15" xfId="2165"/>
    <cellStyle name="Note 15 2" xfId="2166"/>
    <cellStyle name="Note 16" xfId="2167"/>
    <cellStyle name="Note 16 2" xfId="2168"/>
    <cellStyle name="Note 17" xfId="2169"/>
    <cellStyle name="Note 17 2" xfId="2170"/>
    <cellStyle name="Note 18" xfId="2171"/>
    <cellStyle name="Note 18 2" xfId="2172"/>
    <cellStyle name="Note 19" xfId="2173"/>
    <cellStyle name="Note 19 2" xfId="2174"/>
    <cellStyle name="Note 2" xfId="408"/>
    <cellStyle name="Note 2 2" xfId="2175"/>
    <cellStyle name="Note 2 3" xfId="2176"/>
    <cellStyle name="Note 2 4" xfId="2177"/>
    <cellStyle name="Note 2 5" xfId="2178"/>
    <cellStyle name="Note 2_BELAGALI-ADDL-18-01-13" xfId="2179"/>
    <cellStyle name="Note 20" xfId="2180"/>
    <cellStyle name="Note 20 2" xfId="2181"/>
    <cellStyle name="Note 21" xfId="2182"/>
    <cellStyle name="Note 3" xfId="409"/>
    <cellStyle name="Note 3 2" xfId="2183"/>
    <cellStyle name="Note 3 3" xfId="2184"/>
    <cellStyle name="Note 3_BELAGALI-ADDL-18-01-13" xfId="2185"/>
    <cellStyle name="Note 4" xfId="410"/>
    <cellStyle name="Note 4 2" xfId="2186"/>
    <cellStyle name="Note 4 3" xfId="2187"/>
    <cellStyle name="Note 4 4" xfId="2188"/>
    <cellStyle name="Note 4 5" xfId="2189"/>
    <cellStyle name="Note 4_BELAGALI-ADDL-18-01-13" xfId="2190"/>
    <cellStyle name="Note 5" xfId="2191"/>
    <cellStyle name="Note 5 2" xfId="2192"/>
    <cellStyle name="Note 5 3" xfId="2193"/>
    <cellStyle name="Note 5_BELAGALI-ADDL-18-01-13" xfId="2194"/>
    <cellStyle name="Note 6" xfId="2195"/>
    <cellStyle name="Note 6 2" xfId="2196"/>
    <cellStyle name="Note 6 3" xfId="2197"/>
    <cellStyle name="Note 6_BELAGALI-ADDL-18-01-13" xfId="2198"/>
    <cellStyle name="Note 7" xfId="2199"/>
    <cellStyle name="Note 7 2" xfId="2200"/>
    <cellStyle name="Note 8" xfId="2201"/>
    <cellStyle name="Note 8 2" xfId="2202"/>
    <cellStyle name="Note 9" xfId="2203"/>
    <cellStyle name="Note 9 2" xfId="2204"/>
    <cellStyle name="Output 2" xfId="411"/>
    <cellStyle name="Output 2 2" xfId="2205"/>
    <cellStyle name="Output 2 3" xfId="2206"/>
    <cellStyle name="Output 3" xfId="412"/>
    <cellStyle name="Output 3 2" xfId="2207"/>
    <cellStyle name="Output 3 3" xfId="2208"/>
    <cellStyle name="Output 3 4" xfId="2209"/>
    <cellStyle name="Output 4" xfId="2210"/>
    <cellStyle name="Output 4 2" xfId="2211"/>
    <cellStyle name="Output 5" xfId="2212"/>
    <cellStyle name="Output 5 2" xfId="2213"/>
    <cellStyle name="Output 6" xfId="2214"/>
    <cellStyle name="Output 6 2" xfId="2215"/>
    <cellStyle name="Output 7" xfId="2216"/>
    <cellStyle name="paint" xfId="413"/>
    <cellStyle name="Percent [0]" xfId="414"/>
    <cellStyle name="Percent [00]" xfId="415"/>
    <cellStyle name="Percent [2]" xfId="416"/>
    <cellStyle name="Percent [2] 2" xfId="2217"/>
    <cellStyle name="Percent [2] 3" xfId="2218"/>
    <cellStyle name="Percent 10" xfId="417"/>
    <cellStyle name="Percent 10 2" xfId="2219"/>
    <cellStyle name="Percent 10 3" xfId="2220"/>
    <cellStyle name="Percent 10 4" xfId="2221"/>
    <cellStyle name="Percent 11" xfId="418"/>
    <cellStyle name="Percent 11 2" xfId="2222"/>
    <cellStyle name="Percent 11 3" xfId="2223"/>
    <cellStyle name="Percent 12" xfId="419"/>
    <cellStyle name="Percent 12 2" xfId="2224"/>
    <cellStyle name="Percent 12 3" xfId="2225"/>
    <cellStyle name="Percent 13" xfId="420"/>
    <cellStyle name="Percent 13 2" xfId="2226"/>
    <cellStyle name="Percent 13 3" xfId="2227"/>
    <cellStyle name="Percent 14" xfId="421"/>
    <cellStyle name="Percent 14 2" xfId="2228"/>
    <cellStyle name="Percent 14 3" xfId="2229"/>
    <cellStyle name="Percent 15" xfId="422"/>
    <cellStyle name="Percent 15 2" xfId="2230"/>
    <cellStyle name="Percent 15 3" xfId="2231"/>
    <cellStyle name="Percent 16" xfId="423"/>
    <cellStyle name="Percent 16 2" xfId="2232"/>
    <cellStyle name="Percent 16 3" xfId="2233"/>
    <cellStyle name="Percent 17" xfId="424"/>
    <cellStyle name="Percent 17 2" xfId="2234"/>
    <cellStyle name="Percent 17 3" xfId="2235"/>
    <cellStyle name="Percent 18" xfId="425"/>
    <cellStyle name="Percent 18 2" xfId="426"/>
    <cellStyle name="Percent 18 2 2" xfId="2236"/>
    <cellStyle name="Percent 18 2 3" xfId="2237"/>
    <cellStyle name="Percent 18 3" xfId="2238"/>
    <cellStyle name="Percent 18 4" xfId="2239"/>
    <cellStyle name="Percent 19" xfId="427"/>
    <cellStyle name="Percent 19 2" xfId="428"/>
    <cellStyle name="Percent 19 2 2" xfId="2240"/>
    <cellStyle name="Percent 19 2 3" xfId="2241"/>
    <cellStyle name="Percent 19 3" xfId="2242"/>
    <cellStyle name="Percent 19 4" xfId="2243"/>
    <cellStyle name="Percent 2" xfId="429"/>
    <cellStyle name="Percent 2 2" xfId="430"/>
    <cellStyle name="Percent 2 2 2" xfId="2244"/>
    <cellStyle name="Percent 2 2 3" xfId="2245"/>
    <cellStyle name="Percent 2 2 4" xfId="2246"/>
    <cellStyle name="Percent 2 3" xfId="2247"/>
    <cellStyle name="Percent 2 4" xfId="2248"/>
    <cellStyle name="Percent 2 5" xfId="2249"/>
    <cellStyle name="Percent 2 6" xfId="2250"/>
    <cellStyle name="Percent 20" xfId="431"/>
    <cellStyle name="Percent 20 2" xfId="432"/>
    <cellStyle name="Percent 20 2 2" xfId="2251"/>
    <cellStyle name="Percent 20 2 3" xfId="2252"/>
    <cellStyle name="Percent 20 3" xfId="2253"/>
    <cellStyle name="Percent 20 4" xfId="2254"/>
    <cellStyle name="Percent 21" xfId="433"/>
    <cellStyle name="Percent 21 2" xfId="434"/>
    <cellStyle name="Percent 21 2 2" xfId="2255"/>
    <cellStyle name="Percent 21 2 3" xfId="2256"/>
    <cellStyle name="Percent 21 3" xfId="2257"/>
    <cellStyle name="Percent 21 4" xfId="2258"/>
    <cellStyle name="Percent 22" xfId="435"/>
    <cellStyle name="Percent 22 2" xfId="436"/>
    <cellStyle name="Percent 22 2 2" xfId="2259"/>
    <cellStyle name="Percent 22 2 3" xfId="2260"/>
    <cellStyle name="Percent 22 3" xfId="2261"/>
    <cellStyle name="Percent 22 4" xfId="2262"/>
    <cellStyle name="Percent 23" xfId="437"/>
    <cellStyle name="Percent 23 2" xfId="438"/>
    <cellStyle name="Percent 23 2 2" xfId="2263"/>
    <cellStyle name="Percent 23 2 3" xfId="2264"/>
    <cellStyle name="Percent 23 3" xfId="2265"/>
    <cellStyle name="Percent 23 4" xfId="2266"/>
    <cellStyle name="Percent 24" xfId="439"/>
    <cellStyle name="Percent 24 2" xfId="440"/>
    <cellStyle name="Percent 24 2 2" xfId="2267"/>
    <cellStyle name="Percent 24 2 3" xfId="2268"/>
    <cellStyle name="Percent 24 3" xfId="2269"/>
    <cellStyle name="Percent 24 4" xfId="2270"/>
    <cellStyle name="Percent 25" xfId="441"/>
    <cellStyle name="Percent 25 2" xfId="442"/>
    <cellStyle name="Percent 25 2 2" xfId="2271"/>
    <cellStyle name="Percent 25 2 3" xfId="2272"/>
    <cellStyle name="Percent 25 3" xfId="2273"/>
    <cellStyle name="Percent 25 4" xfId="2274"/>
    <cellStyle name="Percent 26" xfId="443"/>
    <cellStyle name="Percent 26 2" xfId="444"/>
    <cellStyle name="Percent 26 2 2" xfId="2275"/>
    <cellStyle name="Percent 26 2 3" xfId="2276"/>
    <cellStyle name="Percent 26 3" xfId="2277"/>
    <cellStyle name="Percent 26 4" xfId="2278"/>
    <cellStyle name="Percent 27" xfId="445"/>
    <cellStyle name="Percent 27 2" xfId="446"/>
    <cellStyle name="Percent 27 2 2" xfId="2279"/>
    <cellStyle name="Percent 27 2 3" xfId="2280"/>
    <cellStyle name="Percent 27 3" xfId="2281"/>
    <cellStyle name="Percent 27 4" xfId="2282"/>
    <cellStyle name="Percent 28" xfId="447"/>
    <cellStyle name="Percent 28 2" xfId="448"/>
    <cellStyle name="Percent 28 2 2" xfId="2283"/>
    <cellStyle name="Percent 28 2 3" xfId="2284"/>
    <cellStyle name="Percent 28 3" xfId="2285"/>
    <cellStyle name="Percent 28 4" xfId="2286"/>
    <cellStyle name="Percent 29" xfId="449"/>
    <cellStyle name="Percent 29 2" xfId="2287"/>
    <cellStyle name="Percent 29 3" xfId="2288"/>
    <cellStyle name="Percent 3" xfId="450"/>
    <cellStyle name="Percent 3 2" xfId="2289"/>
    <cellStyle name="Percent 3 3" xfId="2290"/>
    <cellStyle name="Percent 3 4" xfId="2291"/>
    <cellStyle name="Percent 3 5" xfId="2292"/>
    <cellStyle name="Percent 30" xfId="451"/>
    <cellStyle name="Percent 30 2" xfId="2293"/>
    <cellStyle name="Percent 30 3" xfId="2294"/>
    <cellStyle name="Percent 31" xfId="452"/>
    <cellStyle name="Percent 31 2" xfId="2295"/>
    <cellStyle name="Percent 31 3" xfId="2296"/>
    <cellStyle name="Percent 32" xfId="453"/>
    <cellStyle name="Percent 32 2" xfId="2297"/>
    <cellStyle name="Percent 32 3" xfId="2298"/>
    <cellStyle name="Percent 33" xfId="454"/>
    <cellStyle name="Percent 33 2" xfId="2299"/>
    <cellStyle name="Percent 33 3" xfId="2300"/>
    <cellStyle name="Percent 34" xfId="455"/>
    <cellStyle name="Percent 34 2" xfId="2301"/>
    <cellStyle name="Percent 34 3" xfId="2302"/>
    <cellStyle name="Percent 35" xfId="456"/>
    <cellStyle name="Percent 35 2" xfId="2303"/>
    <cellStyle name="Percent 35 3" xfId="2304"/>
    <cellStyle name="Percent 36" xfId="457"/>
    <cellStyle name="Percent 36 2" xfId="2305"/>
    <cellStyle name="Percent 36 3" xfId="2306"/>
    <cellStyle name="Percent 37" xfId="458"/>
    <cellStyle name="Percent 37 2" xfId="2307"/>
    <cellStyle name="Percent 37 3" xfId="2308"/>
    <cellStyle name="Percent 38" xfId="459"/>
    <cellStyle name="Percent 38 2" xfId="460"/>
    <cellStyle name="Percent 38 2 2" xfId="2309"/>
    <cellStyle name="Percent 38 2 3" xfId="2310"/>
    <cellStyle name="Percent 38 3" xfId="2311"/>
    <cellStyle name="Percent 38 4" xfId="2312"/>
    <cellStyle name="Percent 39" xfId="461"/>
    <cellStyle name="Percent 39 2" xfId="462"/>
    <cellStyle name="Percent 39 2 2" xfId="2313"/>
    <cellStyle name="Percent 39 2 3" xfId="2314"/>
    <cellStyle name="Percent 39 3" xfId="2315"/>
    <cellStyle name="Percent 39 4" xfId="2316"/>
    <cellStyle name="Percent 4" xfId="463"/>
    <cellStyle name="Percent 4 2" xfId="2317"/>
    <cellStyle name="Percent 4 3" xfId="2318"/>
    <cellStyle name="Percent 40" xfId="464"/>
    <cellStyle name="Percent 40 2" xfId="465"/>
    <cellStyle name="Percent 40 2 2" xfId="2319"/>
    <cellStyle name="Percent 40 2 3" xfId="2320"/>
    <cellStyle name="Percent 40 3" xfId="2321"/>
    <cellStyle name="Percent 40 4" xfId="2322"/>
    <cellStyle name="Percent 41" xfId="466"/>
    <cellStyle name="Percent 41 2" xfId="467"/>
    <cellStyle name="Percent 41 2 2" xfId="2323"/>
    <cellStyle name="Percent 41 2 3" xfId="2324"/>
    <cellStyle name="Percent 41 3" xfId="2325"/>
    <cellStyle name="Percent 41 4" xfId="2326"/>
    <cellStyle name="Percent 42" xfId="468"/>
    <cellStyle name="Percent 42 2" xfId="469"/>
    <cellStyle name="Percent 42 2 2" xfId="2327"/>
    <cellStyle name="Percent 42 2 3" xfId="2328"/>
    <cellStyle name="Percent 42 3" xfId="2329"/>
    <cellStyle name="Percent 42 4" xfId="2330"/>
    <cellStyle name="Percent 43" xfId="470"/>
    <cellStyle name="Percent 5" xfId="471"/>
    <cellStyle name="Percent 5 2" xfId="2331"/>
    <cellStyle name="Percent 5 3" xfId="2332"/>
    <cellStyle name="Percent 5 4" xfId="2333"/>
    <cellStyle name="Percent 6" xfId="472"/>
    <cellStyle name="Percent 6 2" xfId="473"/>
    <cellStyle name="Percent 6 2 2" xfId="2334"/>
    <cellStyle name="Percent 6 2 3" xfId="2335"/>
    <cellStyle name="Percent 6 3" xfId="2336"/>
    <cellStyle name="Percent 6 4" xfId="2337"/>
    <cellStyle name="Percent 7" xfId="474"/>
    <cellStyle name="Percent 7 2" xfId="475"/>
    <cellStyle name="Percent 7 2 2" xfId="2338"/>
    <cellStyle name="Percent 7 2 3" xfId="2339"/>
    <cellStyle name="Percent 7 3" xfId="476"/>
    <cellStyle name="Percent 7 4" xfId="2340"/>
    <cellStyle name="Percent 7 4 2" xfId="2341"/>
    <cellStyle name="Percent 7 5" xfId="2342"/>
    <cellStyle name="Percent 7 6" xfId="2343"/>
    <cellStyle name="Percent 8" xfId="477"/>
    <cellStyle name="Percent 8 2" xfId="478"/>
    <cellStyle name="Percent 8 2 2" xfId="2344"/>
    <cellStyle name="Percent 8 2 3" xfId="2345"/>
    <cellStyle name="Percent 8 2 3 2" xfId="479"/>
    <cellStyle name="Percent 8 3" xfId="2346"/>
    <cellStyle name="Percent 8 4" xfId="2347"/>
    <cellStyle name="Percent 9" xfId="480"/>
    <cellStyle name="Percent 9 2" xfId="2348"/>
    <cellStyle name="Percent 9 3" xfId="2349"/>
    <cellStyle name="PrePop Currency (0)" xfId="481"/>
    <cellStyle name="PrePop Currency (2)" xfId="482"/>
    <cellStyle name="PrePop Units (0)" xfId="483"/>
    <cellStyle name="PrePop Units (1)" xfId="484"/>
    <cellStyle name="PrePop Units (2)" xfId="485"/>
    <cellStyle name="RevList" xfId="486"/>
    <cellStyle name="RevList 2" xfId="2350"/>
    <cellStyle name="RevList 3" xfId="2351"/>
    <cellStyle name="Standard_aktuell" xfId="487"/>
    <cellStyle name="StLine" xfId="2352"/>
    <cellStyle name="StLineTOP" xfId="2353"/>
    <cellStyle name="Style 1" xfId="3"/>
    <cellStyle name="Style 1 2" xfId="488"/>
    <cellStyle name="Style 1 3" xfId="489"/>
    <cellStyle name="Style 1 3 2" xfId="2354"/>
    <cellStyle name="Style 1 3 3" xfId="2355"/>
    <cellStyle name="Style 1 4" xfId="2356"/>
    <cellStyle name="Style 1 4 2" xfId="2357"/>
    <cellStyle name="Style 1 5" xfId="2358"/>
    <cellStyle name="Style 1 6" xfId="2359"/>
    <cellStyle name="subhead" xfId="2360"/>
    <cellStyle name="Subtotal" xfId="490"/>
    <cellStyle name="Subtotal 2" xfId="2361"/>
    <cellStyle name="Subtotal 3" xfId="2362"/>
    <cellStyle name="Text Indent A" xfId="491"/>
    <cellStyle name="Text Indent B" xfId="492"/>
    <cellStyle name="Text Indent C" xfId="493"/>
    <cellStyle name="Times New Roman" xfId="494"/>
    <cellStyle name="Title 2" xfId="495"/>
    <cellStyle name="Title 2 2" xfId="2363"/>
    <cellStyle name="Title 3" xfId="2364"/>
    <cellStyle name="Title 3 2" xfId="2365"/>
    <cellStyle name="Title 4" xfId="2366"/>
    <cellStyle name="Title 4 2" xfId="2367"/>
    <cellStyle name="Title 5" xfId="2368"/>
    <cellStyle name="Title 6" xfId="2369"/>
    <cellStyle name="Title 7" xfId="2370"/>
    <cellStyle name="Total 2" xfId="496"/>
    <cellStyle name="Total 2 2" xfId="2371"/>
    <cellStyle name="Total 2 3" xfId="2372"/>
    <cellStyle name="Total 3" xfId="497"/>
    <cellStyle name="Total 3 2" xfId="2373"/>
    <cellStyle name="Total 4" xfId="2374"/>
    <cellStyle name="Total 4 2" xfId="2375"/>
    <cellStyle name="Total 5" xfId="2376"/>
    <cellStyle name="Total 6" xfId="2377"/>
    <cellStyle name="Total 7" xfId="2378"/>
    <cellStyle name="Tusental (0)_pldt" xfId="498"/>
    <cellStyle name="Tusental_pldt" xfId="499"/>
    <cellStyle name="Valuta (0)_pldt" xfId="500"/>
    <cellStyle name="Valuta_pldt" xfId="501"/>
    <cellStyle name="Warning Text 2" xfId="502"/>
    <cellStyle name="Warning Text 2 2" xfId="2379"/>
    <cellStyle name="Warning Text 3" xfId="2380"/>
    <cellStyle name="Warning Text 3 2" xfId="2381"/>
    <cellStyle name="Warning Text 4" xfId="2382"/>
    <cellStyle name="Warning Text 4 2" xfId="2383"/>
    <cellStyle name="Warning Text 5" xfId="2384"/>
    <cellStyle name="Warning Text 6" xfId="2385"/>
    <cellStyle name="Warning Text 7" xfId="2386"/>
    <cellStyle name="콤마 [0]_Book1" xfId="503"/>
    <cellStyle name="콤마_Book1" xfId="504"/>
    <cellStyle name="통화 [0]_9634매출 " xfId="505"/>
    <cellStyle name="통화_9634매출 " xfId="506"/>
    <cellStyle name="표준_0N-HANDLING " xfId="507"/>
    <cellStyle name="桁区切り [0.00]_laroux" xfId="508"/>
    <cellStyle name="桁区切り_laroux" xfId="509"/>
    <cellStyle name="標準_94物件" xfId="510"/>
    <cellStyle name="通貨 [0.00]_laroux" xfId="511"/>
    <cellStyle name="通貨_laroux" xfId="512"/>
  </cellStyles>
  <dxfs count="2">
    <dxf>
      <fill>
        <patternFill>
          <bgColor indexed="44"/>
        </patternFill>
      </fill>
    </dxf>
    <dxf>
      <font>
        <condense val="0"/>
        <extend val="0"/>
        <color auto="1"/>
      </font>
      <fill>
        <patternFill>
          <bgColor indexed="47"/>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5\f\CHANDRA1\Pune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2\E\Sudarshan\645bP-Royal%20Embassy%20on%20192.168.2.5\Document\TENDER\PART%20D%20-%20INTERNAL%20BO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CBLRSRV03\Common%20Data%20(E)\2015\AR-15-110%20KWH\04_Project%20Management\01_Costing\05_Varadahalli(done)\Sudarshan\645bP-Royal%20Embassy%20on%20192.168.2.5\Document\TENDER\PART%20D%20-%20INTERNAL%20B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10\E\Extra\S.R.%20DOCU\ARRR-ver-11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tc-8-pc\f\veer\RRSR%2012-06-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mp10\e\MANOHAR%20New%20PMGSY%20Rd%20Bagalkot\Jaligeri%20to%20Ganganbudihal%20Rd%2015%202%2007\Extra\S.R.%20DOCU\ARRR-ver-11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tc-8-pc\f\ASHOK_SOFT\z1%20Section\RIDF\RMD\FINAL-SR\FINAL%20SR%206-4-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udharshan\g\KREIS\KOTHADODDI\KOTHADODDI-EST--14.08.201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chin\e\Documents%20and%20Settings\ZPE\Desktop\FINAL-SR\FINAL%20SR%206-4-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udharshan\g\Documents%20and%20Settings\hp\My%20Documents\Downloads\HEGDE%20GRAMA-29-05-2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oopa\g\KREIS\KOTHADODDI\KOTHADODDI-EST--14.08.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e\My%20Documents\PQ-ISRO-PEENY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udharshan\g\GIRISH\FINAL%20ESTIMATES\FINAL-ESTIMATE-ADD-BELLARY\KOTADODDI-EST--3-05-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oopa\G\A%20&amp;%20H%20Documents\Projects\KREIS\KOTHADODDI\Copy%20of%20KOTHADODDI-EST--12-11-2013--(SR-2013-14-App-Qty.)%20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chin\e\veer\RRSR%2012-06-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chin\e\Users\user\Desktop\Extra\S.R.%20DOCU\ARRR-ver-11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Yallappa\d\Documents%20and%20Settings\Admin\Desktop\PMGSY%20Belgaum%20Division%20DPRS%20and%20Drawings\Belgaum%20Division\RR_SR_09-10_____as_per_coo_8-11-20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achin\e\Documents%20and%20Settings\ZPE\Desktop\FINAL%20SR%206-4-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achin\e\20.A.V.HOSAMANI\FINAL%20SR%206-4-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ys2\d\Documents%20and%20Settings\Admin\Desktop\PMGSY%20Belgaum%20Division%20DPRS%20and%20Drawings\Belgaum%20Division\RR_SR_09-10_____as_per_coo_8-11-2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mp5\d\Belgaum%20PMGSY%201%208%2006\Chickamalligawadi%20final%20%2010%208%2006\Documents%20and%20Settings\jms\Desktop\Extra\S.R.%20DOCU\ARRR-ver-11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agar-pc\e\SAGAR%20AEC\WATER%20SUPPLY%20SCHEMES\BELGAUM%20DIV\KHANAPUR\Rajesh%20Kittur\Documents%20and%20Settings\ZPE\Desktop\FINAL-SR\FINAL%20SR%206-4-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49\e\Sudarshan\645bP-Royal%20Embassy%20on%20192.168.2.5\Document\TENDER\PART%20D%20-%20INTERNAL%20BOQ.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1\E\New%20Belgaum%20PMGSY%2022%207%2008\Dharwad%20PMGSY\Teerta%20to%20To%206\Extra\S.R.%20DOCU\ARRR-ver-1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0.2\Architecture\Sudarshan\645bP-Royal%20Embassy%20on%20192.168.2.5\Document\TENDER\PART%20D%20-%20INTERNAL%20BOQ.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ravi\d\PRO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ystem5\f\MWSSB\PUNE\ESTIMATE\Pune1\dum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chin\e\ASHOK_SOFT\z1%20Section\RIDF\RMD\FINAL-SR\FINAL%20SR%206-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ystem5\f\MWSSB\PUNE\ESTIMATE\Pune1\PUN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1\Architecture\Sudarshan\645bP-Royal%20Embassy%20on%20192.168.2.5\Document\TENDER\PART%20D%20-%20INTERNAL%20B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F"/>
      <sheetName val="CONNECT"/>
      <sheetName val="Plant &amp;  Machinery"/>
      <sheetName val="Labour"/>
      <sheetName val="Material"/>
      <sheetName val="Design"/>
      <sheetName val="rcd"/>
      <sheetName val="ROY"/>
      <sheetName val="RD"/>
      <sheetName val="DATA"/>
      <sheetName val="CPIPE"/>
      <sheetName val="HWEQUIV"/>
      <sheetName val="A"/>
      <sheetName val="JACKWELL"/>
      <sheetName val="Below_Earth"/>
      <sheetName val="Fixation_Principal_Level"/>
      <sheetName val="Binnies"/>
      <sheetName val="Cd"/>
      <sheetName val="Cost Reco data download"/>
      <sheetName val="Pier Design(with offset)"/>
      <sheetName val="SEW4"/>
      <sheetName val="D2_CO"/>
      <sheetName val="det_est"/>
      <sheetName val="Data used"/>
      <sheetName val="DRAINAGE SYPHON"/>
      <sheetName val="Design_VRB"/>
      <sheetName val="9_AGR_Stati"/>
      <sheetName val="Area_Capacity"/>
      <sheetName val="Rainfall_gandhwani"/>
      <sheetName val="Hyd_Jum_WA"/>
      <sheetName val="16_Drinking &amp; Ind Water use"/>
      <sheetName val="23_Design_Wast_weir_chanel"/>
      <sheetName val="Bed Slope"/>
      <sheetName val="Water_Planning"/>
      <sheetName val="21_Waste_Weir New"/>
      <sheetName val="Table_6,Waste_Weir New"/>
      <sheetName val="17__Abst.CWR"/>
      <sheetName val="WR"/>
      <sheetName val="Ele-Capacity"/>
      <sheetName val="Rainfall_Jobat_Rainfall_Runoff"/>
      <sheetName val="FS-BB-SC-EST"/>
      <sheetName val="DESBASTE"/>
      <sheetName val="water prop."/>
      <sheetName val="purpose&amp;input"/>
      <sheetName val="Sheet11"/>
      <sheetName val="0+655"/>
      <sheetName val="R.MAIN"/>
      <sheetName val="zone-2"/>
      <sheetName val="Z1_DATA"/>
      <sheetName val="MHNO_LEV"/>
      <sheetName val="HDPE"/>
      <sheetName val="DI"/>
      <sheetName val="pvc"/>
      <sheetName val="hdpe_basic"/>
      <sheetName val="pvc_basic"/>
      <sheetName val="leads"/>
      <sheetName val="Abstract"/>
      <sheetName val="PROCTOR"/>
      <sheetName val="Basicrates"/>
      <sheetName val="Summary"/>
      <sheetName val="basdat"/>
      <sheetName val="Ave.wtd.rates"/>
      <sheetName val="Analysis-NH-Roads"/>
      <sheetName val="Analysis-NH-Bridges"/>
      <sheetName val=" AnalysisPCC"/>
      <sheetName val="Analysis-NH-Culverts"/>
      <sheetName val="Analysis-NH-Drains &amp; Misc"/>
      <sheetName val="FS-BOREWELL"/>
      <sheetName val="FS-KKC-EST"/>
      <sheetName val="FS-VBC-EST"/>
      <sheetName val="Prjt"/>
      <sheetName val="ANAL-PUMP HOUSE"/>
      <sheetName val="Pipe trench"/>
      <sheetName val="Values"/>
    </sheetNames>
    <sheetDataSet>
      <sheetData sheetId="0" refreshError="1">
        <row r="29">
          <cell r="G29">
            <v>19.709999999999997</v>
          </cell>
          <cell r="J29">
            <v>17.527500000000003</v>
          </cell>
          <cell r="M29">
            <v>15.131250000000003</v>
          </cell>
          <cell r="P29">
            <v>12.307500000000001</v>
          </cell>
          <cell r="S29">
            <v>10.361250000000002</v>
          </cell>
          <cell r="V29">
            <v>8.2349999999999994</v>
          </cell>
          <cell r="Y29">
            <v>6.2437500000000004</v>
          </cell>
          <cell r="AB29">
            <v>3.2399999999999998</v>
          </cell>
          <cell r="AE29">
            <v>1.8225000000000002</v>
          </cell>
        </row>
        <row r="30">
          <cell r="AK30">
            <v>6.9839999999999982</v>
          </cell>
          <cell r="AN30">
            <v>7.6139999999999999</v>
          </cell>
          <cell r="AQ30">
            <v>10.327500000000001</v>
          </cell>
          <cell r="AT30">
            <v>8.3565000000000005</v>
          </cell>
          <cell r="AW30">
            <v>6.5069999999999997</v>
          </cell>
          <cell r="AZ30">
            <v>7.1055000000000001</v>
          </cell>
          <cell r="BC30">
            <v>7.9019999999999992</v>
          </cell>
          <cell r="BF30">
            <v>6.1739999999999995</v>
          </cell>
          <cell r="BI30">
            <v>7.8929999999999989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actual"/>
      <sheetName val="boq with provision"/>
      <sheetName val="boq lt"/>
      <sheetName val="VI Floor Beam "/>
    </sheetNames>
    <sheetDataSet>
      <sheetData sheetId="0" refreshError="1"/>
      <sheetData sheetId="1" refreshError="1">
        <row r="31">
          <cell r="E31" t="str">
            <v>2 bedroom</v>
          </cell>
          <cell r="G31" t="str">
            <v>3 bedroom</v>
          </cell>
        </row>
        <row r="32">
          <cell r="A32" t="str">
            <v>Sl. No</v>
          </cell>
          <cell r="B32" t="str">
            <v>Description</v>
          </cell>
          <cell r="C32" t="str">
            <v>Unit</v>
          </cell>
          <cell r="D32" t="str">
            <v>Rate</v>
          </cell>
          <cell r="E32" t="str">
            <v>Qty.</v>
          </cell>
          <cell r="F32" t="str">
            <v>Amount</v>
          </cell>
          <cell r="G32" t="str">
            <v>Qty.</v>
          </cell>
          <cell r="H32" t="str">
            <v>Amount</v>
          </cell>
        </row>
        <row r="34">
          <cell r="A34">
            <v>1</v>
          </cell>
          <cell r="B34" t="str">
            <v>Distribution Boards</v>
          </cell>
        </row>
        <row r="36">
          <cell r="B36" t="str">
            <v>S I T &amp; C of surface mounting / flush mounting</v>
          </cell>
        </row>
        <row r="37">
          <cell r="B37" t="str">
            <v>9kA TPN MCB distribution boards (MCB DB). The</v>
          </cell>
        </row>
        <row r="38">
          <cell r="B38" t="str">
            <v>DB shall be made out of 1.2mm CRCA sheet</v>
          </cell>
        </row>
        <row r="39">
          <cell r="B39" t="str">
            <v>steel enclosure and powder coated complete</v>
          </cell>
        </row>
        <row r="40">
          <cell r="B40" t="str">
            <v>with, 100A copper bus, neutral &amp; earth bus,</v>
          </cell>
        </row>
        <row r="41">
          <cell r="B41" t="str">
            <v>cable gland plate with knockout at the top and</v>
          </cell>
        </row>
        <row r="42">
          <cell r="B42" t="str">
            <v>bottom. The busbar shall be tinned copper;</v>
          </cell>
        </row>
        <row r="43">
          <cell r="B43" t="str">
            <v>Insulated fork type for phases, Independent</v>
          </cell>
        </row>
        <row r="44">
          <cell r="B44" t="str">
            <v>neutral bus for each phase including</v>
          </cell>
        </row>
        <row r="45">
          <cell r="B45" t="str">
            <v>interconnecting wiring and earth bus on</v>
          </cell>
        </row>
        <row r="46">
          <cell r="B46" t="str">
            <v>insulatation mount. The DB shall be IP 43, along</v>
          </cell>
        </row>
        <row r="47">
          <cell r="B47" t="str">
            <v>with 4" high wire way box both on top and</v>
          </cell>
        </row>
        <row r="48">
          <cell r="B48" t="str">
            <v>bottom, the  width and depth shall match with</v>
          </cell>
        </row>
        <row r="49">
          <cell r="B49" t="str">
            <v xml:space="preserve">DB </v>
          </cell>
        </row>
        <row r="51">
          <cell r="A51">
            <v>1.1000000000000001</v>
          </cell>
          <cell r="B51" t="str">
            <v>Distribution Boards Apartments</v>
          </cell>
        </row>
        <row r="53">
          <cell r="A53" t="str">
            <v>1.1.1</v>
          </cell>
          <cell r="B53" t="str">
            <v>16 way SPN DB similar to Legrand 607723</v>
          </cell>
        </row>
        <row r="54">
          <cell r="B54" t="str">
            <v>IP 43</v>
          </cell>
        </row>
        <row r="56">
          <cell r="B56" t="str">
            <v>Incomer :</v>
          </cell>
        </row>
        <row r="57">
          <cell r="B57" t="str">
            <v xml:space="preserve">1 no 25A 30mA DP RCBO </v>
          </cell>
        </row>
        <row r="59">
          <cell r="B59" t="str">
            <v xml:space="preserve">Outgoing : </v>
          </cell>
        </row>
        <row r="60">
          <cell r="B60" t="str">
            <v xml:space="preserve">Ltg.     5nos. 6/10 A SP MCB </v>
          </cell>
        </row>
        <row r="61">
          <cell r="B61" t="str">
            <v xml:space="preserve">Power: 5nos. 16 /20A SP MCB  </v>
          </cell>
        </row>
        <row r="62">
          <cell r="B62" t="str">
            <v>Supply</v>
          </cell>
          <cell r="C62" t="str">
            <v>Nos.</v>
          </cell>
          <cell r="D62">
            <v>4500</v>
          </cell>
          <cell r="E62">
            <v>1</v>
          </cell>
          <cell r="H62">
            <v>0</v>
          </cell>
        </row>
        <row r="63">
          <cell r="B63" t="str">
            <v>Installation</v>
          </cell>
          <cell r="C63" t="str">
            <v>Nos.</v>
          </cell>
          <cell r="D63">
            <v>100</v>
          </cell>
          <cell r="E63">
            <v>1</v>
          </cell>
          <cell r="H63">
            <v>0</v>
          </cell>
        </row>
        <row r="65">
          <cell r="A65" t="str">
            <v>1.1.1</v>
          </cell>
          <cell r="B65" t="str">
            <v>4 way ETPN DB similar to Legrand 607725</v>
          </cell>
        </row>
        <row r="66">
          <cell r="B66" t="str">
            <v>IP 43</v>
          </cell>
        </row>
        <row r="68">
          <cell r="B68" t="str">
            <v>Incomer :</v>
          </cell>
        </row>
        <row r="69">
          <cell r="B69" t="str">
            <v>1 no 16A 30mA 4P RCBO</v>
          </cell>
        </row>
        <row r="71">
          <cell r="B71" t="str">
            <v xml:space="preserve">Outgoing : </v>
          </cell>
        </row>
        <row r="72">
          <cell r="B72" t="str">
            <v xml:space="preserve">Ltg.     6nos. 6/10 A SP MCB </v>
          </cell>
        </row>
        <row r="73">
          <cell r="B73" t="str">
            <v xml:space="preserve">Power: 6nos. 10 /16A SP MCB  </v>
          </cell>
        </row>
        <row r="74">
          <cell r="B74" t="str">
            <v>Supply</v>
          </cell>
          <cell r="C74" t="str">
            <v>Nos.</v>
          </cell>
          <cell r="F74">
            <v>5465</v>
          </cell>
          <cell r="G74">
            <v>1</v>
          </cell>
          <cell r="H74">
            <v>0</v>
          </cell>
        </row>
        <row r="75">
          <cell r="B75" t="str">
            <v>Installation</v>
          </cell>
          <cell r="C75" t="str">
            <v>Nos.</v>
          </cell>
          <cell r="F75">
            <v>100</v>
          </cell>
          <cell r="G75">
            <v>1</v>
          </cell>
          <cell r="H75">
            <v>0</v>
          </cell>
        </row>
        <row r="77">
          <cell r="A77">
            <v>2</v>
          </cell>
          <cell r="B77" t="str">
            <v>Sub Mains / Circuit Mains :</v>
          </cell>
        </row>
        <row r="79">
          <cell r="B79" t="str">
            <v>Wiring of sub / circuit mains using 2mm thick</v>
          </cell>
        </row>
        <row r="80">
          <cell r="B80" t="str">
            <v>rigid PVC conduit / casing - capping with MS</v>
          </cell>
        </row>
        <row r="81">
          <cell r="B81" t="str">
            <v>junction box and PVC accessories, 660 /</v>
          </cell>
        </row>
        <row r="82">
          <cell r="B82" t="str">
            <v>1100V grade PVC insulated flexible COPPER</v>
          </cell>
        </row>
        <row r="83">
          <cell r="B83" t="str">
            <v>wires, wiring accessories and carrying out</v>
          </cell>
        </row>
        <row r="84">
          <cell r="B84" t="str">
            <v>surface / concealed wiring. Circuit mains shall</v>
          </cell>
        </row>
        <row r="85">
          <cell r="B85" t="str">
            <v>be measured from DB to switch board and</v>
          </cell>
        </row>
        <row r="86">
          <cell r="B86" t="str">
            <v>looping from switchboard to switchboard.</v>
          </cell>
        </row>
        <row r="88">
          <cell r="A88">
            <v>2.2000000000000002</v>
          </cell>
          <cell r="B88" t="str">
            <v>Circuit Mains :</v>
          </cell>
        </row>
        <row r="90">
          <cell r="A90" t="str">
            <v>2.2.1</v>
          </cell>
          <cell r="B90" t="str">
            <v xml:space="preserve">2 x 2.5 + 1 x 1.5 sqmm in 19 mm dia </v>
          </cell>
        </row>
        <row r="91">
          <cell r="B91" t="str">
            <v>- for ltg. Circuit mains</v>
          </cell>
          <cell r="C91" t="str">
            <v>M</v>
          </cell>
          <cell r="D91">
            <v>65</v>
          </cell>
          <cell r="E91">
            <v>155</v>
          </cell>
          <cell r="F91">
            <v>10075</v>
          </cell>
          <cell r="G91">
            <v>190</v>
          </cell>
          <cell r="H91">
            <v>12350</v>
          </cell>
        </row>
        <row r="93">
          <cell r="A93" t="str">
            <v>2.2.2</v>
          </cell>
          <cell r="B93" t="str">
            <v xml:space="preserve">2 x 4.0 + 1 x 2.5 sqmm in 19 mm dia </v>
          </cell>
        </row>
        <row r="94">
          <cell r="B94" t="str">
            <v>- for power Circuit mains</v>
          </cell>
          <cell r="C94" t="str">
            <v>M</v>
          </cell>
          <cell r="D94">
            <v>100</v>
          </cell>
          <cell r="E94">
            <v>110</v>
          </cell>
          <cell r="F94">
            <v>11000</v>
          </cell>
          <cell r="G94">
            <v>130</v>
          </cell>
          <cell r="H94">
            <v>13000</v>
          </cell>
        </row>
        <row r="96">
          <cell r="A96" t="str">
            <v>2.2.3</v>
          </cell>
          <cell r="B96" t="str">
            <v xml:space="preserve">4 x 2.5 + 2 x 1.5 sqmm in 25 mm dia </v>
          </cell>
          <cell r="C96" t="str">
            <v>M</v>
          </cell>
          <cell r="D96">
            <v>110</v>
          </cell>
          <cell r="E96">
            <v>2</v>
          </cell>
          <cell r="F96">
            <v>220</v>
          </cell>
          <cell r="G96">
            <v>2</v>
          </cell>
          <cell r="H96">
            <v>220</v>
          </cell>
        </row>
        <row r="98">
          <cell r="A98" t="str">
            <v>2.2.4</v>
          </cell>
          <cell r="B98" t="str">
            <v xml:space="preserve">4 x 4.0 + 2 x 2.5 sq mm in 25 mm dia </v>
          </cell>
          <cell r="C98" t="str">
            <v>M</v>
          </cell>
          <cell r="D98">
            <v>160</v>
          </cell>
          <cell r="E98" t="str">
            <v>RO</v>
          </cell>
          <cell r="F98">
            <v>0</v>
          </cell>
          <cell r="G98" t="str">
            <v>RO</v>
          </cell>
          <cell r="H98">
            <v>0</v>
          </cell>
        </row>
        <row r="100">
          <cell r="A100">
            <v>3</v>
          </cell>
          <cell r="B100" t="str">
            <v>Point Wiring</v>
          </cell>
        </row>
        <row r="102">
          <cell r="B102" t="str">
            <v>Wiring for Light &amp; fan point and socket</v>
          </cell>
        </row>
        <row r="103">
          <cell r="B103" t="str">
            <v>outlets by using 2mm rigid PVC conduit</v>
          </cell>
        </row>
        <row r="104">
          <cell r="B104" t="str">
            <v>/ casing - capping with MS junction box and</v>
          </cell>
        </row>
        <row r="105">
          <cell r="B105" t="str">
            <v>PVC accessories , 2 x</v>
          </cell>
        </row>
        <row r="106">
          <cell r="B106" t="str">
            <v>1.5 + 1 x 1.5sqmm PVC insulated copper</v>
          </cell>
        </row>
        <row r="107">
          <cell r="B107" t="str">
            <v>flexible wires, 5A modular switch, socket, GI</v>
          </cell>
        </row>
        <row r="108">
          <cell r="B108" t="str">
            <v>box, wiring accessories and carrying out</v>
          </cell>
        </row>
        <row r="109">
          <cell r="B109" t="str">
            <v>surface/ concealed point wiring. Conduit drop</v>
          </cell>
        </row>
        <row r="110">
          <cell r="B110" t="str">
            <v>to switch box shall be minimum 25mm</v>
          </cell>
        </row>
        <row r="111">
          <cell r="B111" t="str">
            <v>conduit. Wiring shall NOT be paid on RM</v>
          </cell>
        </row>
        <row r="112">
          <cell r="B112" t="str">
            <v>basis. All points shall be earthed with 1.5</v>
          </cell>
        </row>
        <row r="113">
          <cell r="B113" t="str">
            <v>sqmm PVC insulated copper wire. Points shall</v>
          </cell>
        </row>
        <row r="114">
          <cell r="B114" t="str">
            <v>be terminated into fitting, holder, ceiling rose,</v>
          </cell>
        </row>
        <row r="115">
          <cell r="B115" t="str">
            <v>socket, 5A connector; wire ends shall  not be</v>
          </cell>
        </row>
        <row r="116">
          <cell r="B116" t="str">
            <v>left bare.</v>
          </cell>
        </row>
        <row r="118">
          <cell r="A118">
            <v>3.1</v>
          </cell>
          <cell r="B118" t="str">
            <v>1 light point controlled by a 6A SP switch</v>
          </cell>
          <cell r="C118" t="str">
            <v>Nos.</v>
          </cell>
          <cell r="D118">
            <v>350</v>
          </cell>
          <cell r="E118">
            <v>17</v>
          </cell>
          <cell r="F118">
            <v>5950</v>
          </cell>
          <cell r="G118">
            <v>21</v>
          </cell>
          <cell r="H118">
            <v>7350</v>
          </cell>
        </row>
        <row r="120">
          <cell r="A120">
            <v>3.2</v>
          </cell>
          <cell r="B120" t="str">
            <v>2 light points controlled by a 6A switch</v>
          </cell>
          <cell r="C120" t="str">
            <v>Nos.</v>
          </cell>
          <cell r="D120">
            <v>450</v>
          </cell>
          <cell r="E120">
            <v>1</v>
          </cell>
          <cell r="F120">
            <v>450</v>
          </cell>
          <cell r="G120">
            <v>1</v>
          </cell>
          <cell r="H120">
            <v>450</v>
          </cell>
        </row>
        <row r="122">
          <cell r="A122">
            <v>3.4</v>
          </cell>
          <cell r="B122" t="str">
            <v>2 Chandelier light points controlled by a 5A</v>
          </cell>
        </row>
        <row r="123">
          <cell r="B123" t="str">
            <v>switch and 650W 2 module  electronic</v>
          </cell>
        </row>
        <row r="124">
          <cell r="B124" t="str">
            <v>dimmer. Rate shall include two nos.</v>
          </cell>
        </row>
        <row r="125">
          <cell r="B125" t="str">
            <v>chandelier box.</v>
          </cell>
          <cell r="C125" t="str">
            <v>Nos.</v>
          </cell>
          <cell r="D125">
            <v>700</v>
          </cell>
          <cell r="E125">
            <v>1</v>
          </cell>
          <cell r="F125">
            <v>700</v>
          </cell>
          <cell r="G125">
            <v>1</v>
          </cell>
          <cell r="H125">
            <v>700</v>
          </cell>
        </row>
        <row r="127">
          <cell r="A127">
            <v>3.7</v>
          </cell>
          <cell r="B127" t="str">
            <v>1 light point controlled by 2 - 2way switch</v>
          </cell>
        </row>
        <row r="128">
          <cell r="B128" t="str">
            <v>(b/rooms)</v>
          </cell>
          <cell r="C128" t="str">
            <v>Nos.</v>
          </cell>
          <cell r="D128">
            <v>600</v>
          </cell>
          <cell r="E128">
            <v>2</v>
          </cell>
          <cell r="F128">
            <v>1200</v>
          </cell>
          <cell r="G128">
            <v>3</v>
          </cell>
          <cell r="H128">
            <v>1800</v>
          </cell>
        </row>
        <row r="130">
          <cell r="A130">
            <v>3.8</v>
          </cell>
          <cell r="B130" t="str">
            <v>Exhaust fan point with ceiling rose, controlled</v>
          </cell>
        </row>
        <row r="131">
          <cell r="B131" t="str">
            <v xml:space="preserve">by 5A switch </v>
          </cell>
          <cell r="C131" t="str">
            <v>Nos.</v>
          </cell>
          <cell r="D131">
            <v>400</v>
          </cell>
          <cell r="E131">
            <v>3</v>
          </cell>
          <cell r="F131">
            <v>1200</v>
          </cell>
          <cell r="G131">
            <v>4</v>
          </cell>
          <cell r="H131">
            <v>1600</v>
          </cell>
        </row>
        <row r="133">
          <cell r="A133">
            <v>3.9</v>
          </cell>
          <cell r="B133" t="str">
            <v>Ceiling fan point controlled by a 5A switch,</v>
          </cell>
        </row>
        <row r="134">
          <cell r="B134" t="str">
            <v>fan hook box  and 100W, 2 module fan</v>
          </cell>
        </row>
        <row r="135">
          <cell r="B135" t="str">
            <v>step regulator.</v>
          </cell>
          <cell r="C135" t="str">
            <v>Nos.</v>
          </cell>
          <cell r="D135">
            <v>700</v>
          </cell>
          <cell r="E135">
            <v>4</v>
          </cell>
          <cell r="F135">
            <v>2800</v>
          </cell>
          <cell r="G135">
            <v>5</v>
          </cell>
          <cell r="H135">
            <v>3500</v>
          </cell>
        </row>
        <row r="137">
          <cell r="A137">
            <v>3.1</v>
          </cell>
          <cell r="B137" t="str">
            <v>Call bell point with 6A, 2 module bell push</v>
          </cell>
        </row>
        <row r="138">
          <cell r="B138" t="str">
            <v>and connector</v>
          </cell>
          <cell r="C138" t="str">
            <v>Nos.</v>
          </cell>
          <cell r="D138">
            <v>400</v>
          </cell>
          <cell r="E138">
            <v>1</v>
          </cell>
          <cell r="F138">
            <v>400</v>
          </cell>
          <cell r="G138">
            <v>1</v>
          </cell>
          <cell r="H138">
            <v>400</v>
          </cell>
        </row>
        <row r="140">
          <cell r="A140">
            <v>3.11</v>
          </cell>
          <cell r="B140" t="str">
            <v>5A 3pin socket with 5A SP switch on lighting</v>
          </cell>
        </row>
        <row r="141">
          <cell r="B141" t="str">
            <v>circuit:</v>
          </cell>
        </row>
        <row r="142">
          <cell r="B142" t="str">
            <v>-dependant point</v>
          </cell>
          <cell r="C142" t="str">
            <v>Nos.</v>
          </cell>
          <cell r="D142">
            <v>225</v>
          </cell>
          <cell r="E142">
            <v>4</v>
          </cell>
          <cell r="F142">
            <v>900</v>
          </cell>
          <cell r="G142">
            <v>5</v>
          </cell>
          <cell r="H142">
            <v>1125</v>
          </cell>
        </row>
        <row r="144">
          <cell r="A144">
            <v>4</v>
          </cell>
          <cell r="B144" t="str">
            <v>Power Points</v>
          </cell>
        </row>
        <row r="146">
          <cell r="B146" t="str">
            <v>Supply and installation of modular type</v>
          </cell>
        </row>
        <row r="147">
          <cell r="B147" t="str">
            <v>switch socket, MCB in  GI / MS enclosure,</v>
          </cell>
        </row>
        <row r="148">
          <cell r="B148" t="str">
            <v>with cover plate, blanks, etc complete.</v>
          </cell>
        </row>
        <row r="150">
          <cell r="A150">
            <v>4.0999999999999996</v>
          </cell>
          <cell r="B150" t="str">
            <v>6A 3 pin socket with 6A SP Switch</v>
          </cell>
          <cell r="C150" t="str">
            <v>Nos.</v>
          </cell>
          <cell r="D150">
            <v>250</v>
          </cell>
          <cell r="E150">
            <v>3</v>
          </cell>
          <cell r="F150">
            <v>750</v>
          </cell>
          <cell r="G150">
            <v>5</v>
          </cell>
          <cell r="H150">
            <v>1250</v>
          </cell>
        </row>
        <row r="152">
          <cell r="A152">
            <v>4.2</v>
          </cell>
          <cell r="B152" t="str">
            <v>2Nos. 6A 3 pin socket with 6A SP Switch (Living</v>
          </cell>
        </row>
        <row r="153">
          <cell r="B153" t="str">
            <v>and MBR)</v>
          </cell>
          <cell r="C153" t="str">
            <v>Nos.</v>
          </cell>
          <cell r="D153">
            <v>450</v>
          </cell>
          <cell r="E153">
            <v>2</v>
          </cell>
          <cell r="F153">
            <v>900</v>
          </cell>
          <cell r="G153">
            <v>2</v>
          </cell>
          <cell r="H153">
            <v>900</v>
          </cell>
        </row>
        <row r="155">
          <cell r="A155">
            <v>4.3</v>
          </cell>
          <cell r="B155" t="str">
            <v>6A 3 pin socket with seperate 6A SP Switch (CH )</v>
          </cell>
          <cell r="C155" t="str">
            <v>Nos.</v>
          </cell>
          <cell r="D155">
            <v>300</v>
          </cell>
          <cell r="E155">
            <v>1</v>
          </cell>
          <cell r="F155">
            <v>300</v>
          </cell>
          <cell r="G155">
            <v>1</v>
          </cell>
          <cell r="H155">
            <v>300</v>
          </cell>
        </row>
        <row r="156">
          <cell r="B156" t="str">
            <v>independent location</v>
          </cell>
        </row>
        <row r="158">
          <cell r="A158">
            <v>4.4000000000000004</v>
          </cell>
          <cell r="B158" t="str">
            <v>6A 3 pin socket with 6A SP Switch for (mixi &amp; Fridge, AG,</v>
          </cell>
        </row>
        <row r="159">
          <cell r="B159" t="str">
            <v>Ironing)</v>
          </cell>
          <cell r="C159" t="str">
            <v>Nos.</v>
          </cell>
          <cell r="D159">
            <v>250</v>
          </cell>
          <cell r="E159">
            <v>4</v>
          </cell>
          <cell r="F159">
            <v>1000</v>
          </cell>
          <cell r="G159">
            <v>4</v>
          </cell>
          <cell r="H159">
            <v>1000</v>
          </cell>
        </row>
        <row r="161">
          <cell r="A161">
            <v>4.2</v>
          </cell>
          <cell r="B161" t="str">
            <v>6/16A 6 pin sockets with 16A SP Switch in separate box at</v>
          </cell>
        </row>
        <row r="162">
          <cell r="B162" t="str">
            <v>independent location ( C/R )</v>
          </cell>
          <cell r="C162" t="str">
            <v>Nos.</v>
          </cell>
          <cell r="D162">
            <v>350</v>
          </cell>
          <cell r="E162">
            <v>1</v>
          </cell>
          <cell r="F162">
            <v>350</v>
          </cell>
          <cell r="G162">
            <v>1</v>
          </cell>
          <cell r="H162">
            <v>350</v>
          </cell>
        </row>
        <row r="164">
          <cell r="A164">
            <v>4.5999999999999996</v>
          </cell>
          <cell r="B164" t="str">
            <v>16A 3 pin socket and 30A DP switch with</v>
          </cell>
        </row>
        <row r="165">
          <cell r="B165" t="str">
            <v>indicator in separate enclosures.  (for GP) independent location</v>
          </cell>
          <cell r="C165" t="str">
            <v>Sets</v>
          </cell>
          <cell r="D165">
            <v>375</v>
          </cell>
          <cell r="E165">
            <v>2</v>
          </cell>
          <cell r="F165">
            <v>750</v>
          </cell>
          <cell r="G165">
            <v>3</v>
          </cell>
          <cell r="H165">
            <v>1125</v>
          </cell>
        </row>
        <row r="167">
          <cell r="A167">
            <v>4.7</v>
          </cell>
          <cell r="B167" t="str">
            <v xml:space="preserve">20A 3 pin Metal Clad socket with 16A SP </v>
          </cell>
        </row>
        <row r="168">
          <cell r="B168" t="str">
            <v>MCB mounted seperately (for AC).</v>
          </cell>
          <cell r="C168" t="str">
            <v>No.</v>
          </cell>
          <cell r="D168">
            <v>750</v>
          </cell>
          <cell r="E168">
            <v>2</v>
          </cell>
          <cell r="F168">
            <v>1500</v>
          </cell>
          <cell r="G168">
            <v>3</v>
          </cell>
          <cell r="H168">
            <v>2250</v>
          </cell>
        </row>
        <row r="170">
          <cell r="A170">
            <v>4.9000000000000004</v>
          </cell>
          <cell r="B170" t="str">
            <v>1no. 6/16A 6pin socket with 16A SP switch in single box.(M/O</v>
          </cell>
        </row>
        <row r="171">
          <cell r="B171" t="str">
            <v>&amp; WM)</v>
          </cell>
          <cell r="C171" t="str">
            <v>No.</v>
          </cell>
          <cell r="D171">
            <v>300</v>
          </cell>
          <cell r="E171">
            <v>2</v>
          </cell>
          <cell r="F171">
            <v>600</v>
          </cell>
          <cell r="G171">
            <v>2</v>
          </cell>
          <cell r="H171">
            <v>600</v>
          </cell>
        </row>
        <row r="174">
          <cell r="A174">
            <v>5</v>
          </cell>
          <cell r="B174" t="str">
            <v>1no. 6/16A 6pin socket with 16A SP</v>
          </cell>
        </row>
        <row r="175">
          <cell r="B175" t="str">
            <v>switch and 6A 3pin socket with 6A SP</v>
          </cell>
        </row>
        <row r="176">
          <cell r="B176" t="str">
            <v>switch in single box.</v>
          </cell>
          <cell r="C176" t="str">
            <v>Nos.</v>
          </cell>
          <cell r="D176">
            <v>550</v>
          </cell>
          <cell r="E176" t="str">
            <v>RO</v>
          </cell>
          <cell r="F176">
            <v>0</v>
          </cell>
          <cell r="G176">
            <v>1</v>
          </cell>
          <cell r="H176">
            <v>550</v>
          </cell>
        </row>
        <row r="178">
          <cell r="A178">
            <v>5</v>
          </cell>
          <cell r="B178" t="str">
            <v>Telephone System</v>
          </cell>
        </row>
        <row r="180">
          <cell r="B180" t="str">
            <v>Providing and fixing Telephone cable and</v>
          </cell>
        </row>
        <row r="181">
          <cell r="B181" t="str">
            <v>modular RJ 11  Tel. outlets with box.</v>
          </cell>
        </row>
        <row r="183">
          <cell r="A183">
            <v>5.0999999999999996</v>
          </cell>
          <cell r="B183" t="str">
            <v>RJ 11 ( 2 wire) Telephone outlet in Box.</v>
          </cell>
          <cell r="C183" t="str">
            <v>Nos.</v>
          </cell>
          <cell r="D183">
            <v>175</v>
          </cell>
          <cell r="E183">
            <v>2</v>
          </cell>
          <cell r="F183">
            <v>350</v>
          </cell>
          <cell r="G183">
            <v>2</v>
          </cell>
          <cell r="H183">
            <v>350</v>
          </cell>
        </row>
        <row r="185">
          <cell r="A185">
            <v>5.2</v>
          </cell>
          <cell r="B185" t="str">
            <v>3 pair Tel. Wire 0.5 mm dia. Copper,</v>
          </cell>
        </row>
        <row r="186">
          <cell r="B186" t="str">
            <v>PVC / PVC tel wire in existing conduit (from Shaft )</v>
          </cell>
          <cell r="C186" t="str">
            <v>M</v>
          </cell>
          <cell r="D186">
            <v>12</v>
          </cell>
          <cell r="E186">
            <v>45</v>
          </cell>
          <cell r="F186">
            <v>540</v>
          </cell>
          <cell r="G186">
            <v>45</v>
          </cell>
          <cell r="H186">
            <v>540</v>
          </cell>
        </row>
        <row r="188">
          <cell r="A188">
            <v>6</v>
          </cell>
          <cell r="B188" t="str">
            <v>Television System</v>
          </cell>
        </row>
        <row r="190">
          <cell r="B190" t="str">
            <v>Providing and fixing modular co-axial TV</v>
          </cell>
        </row>
        <row r="191">
          <cell r="B191" t="str">
            <v xml:space="preserve">outlets with box. </v>
          </cell>
        </row>
        <row r="193">
          <cell r="A193">
            <v>6.1</v>
          </cell>
          <cell r="B193" t="str">
            <v>Co axial TV outlets in Box.</v>
          </cell>
          <cell r="C193" t="str">
            <v>Nos.</v>
          </cell>
          <cell r="D193">
            <v>175</v>
          </cell>
          <cell r="E193">
            <v>2</v>
          </cell>
          <cell r="F193">
            <v>350</v>
          </cell>
          <cell r="G193">
            <v>2</v>
          </cell>
          <cell r="H193">
            <v>350</v>
          </cell>
        </row>
        <row r="195">
          <cell r="A195">
            <v>6.2</v>
          </cell>
          <cell r="B195" t="str">
            <v xml:space="preserve">RG 11 / co-axial cable as per TV vendor </v>
          </cell>
        </row>
        <row r="196">
          <cell r="B196" t="str">
            <v xml:space="preserve"> in existing 25mm PVC conduit.</v>
          </cell>
          <cell r="C196" t="str">
            <v>M</v>
          </cell>
          <cell r="D196">
            <v>20</v>
          </cell>
          <cell r="E196" t="str">
            <v>RO</v>
          </cell>
          <cell r="F196">
            <v>0</v>
          </cell>
          <cell r="G196" t="str">
            <v>RO</v>
          </cell>
          <cell r="H196">
            <v>0</v>
          </cell>
        </row>
        <row r="198">
          <cell r="A198">
            <v>7</v>
          </cell>
          <cell r="B198" t="str">
            <v>Computer System</v>
          </cell>
        </row>
        <row r="200">
          <cell r="B200" t="str">
            <v>Providing and fixing modular cp outlets with</v>
          </cell>
        </row>
        <row r="201">
          <cell r="B201" t="str">
            <v xml:space="preserve">box. </v>
          </cell>
        </row>
        <row r="203">
          <cell r="A203">
            <v>7.2</v>
          </cell>
          <cell r="B203" t="str">
            <v>Only laying of computer cable in existing</v>
          </cell>
          <cell r="C203" t="str">
            <v>M</v>
          </cell>
          <cell r="D203">
            <v>5</v>
          </cell>
          <cell r="E203" t="str">
            <v>RO</v>
          </cell>
          <cell r="G203" t="str">
            <v>RO</v>
          </cell>
        </row>
        <row r="204">
          <cell r="B204" t="str">
            <v>19mm Conduit.</v>
          </cell>
        </row>
        <row r="206">
          <cell r="A206">
            <v>7.3</v>
          </cell>
          <cell r="B206" t="str">
            <v>RJ 45 (4 wire) data outlet in Box.</v>
          </cell>
          <cell r="C206" t="str">
            <v>Nos.</v>
          </cell>
          <cell r="D206">
            <v>450</v>
          </cell>
          <cell r="E206" t="str">
            <v>RO</v>
          </cell>
          <cell r="G206" t="str">
            <v>RO</v>
          </cell>
        </row>
        <row r="208">
          <cell r="A208">
            <v>8</v>
          </cell>
          <cell r="B208" t="str">
            <v>Miscellaneous  Items</v>
          </cell>
        </row>
        <row r="210">
          <cell r="B210" t="str">
            <v>Empty Conduits</v>
          </cell>
        </row>
        <row r="212">
          <cell r="B212" t="str">
            <v>Providing &amp; laying of empty 2mm thick PVC</v>
          </cell>
        </row>
        <row r="213">
          <cell r="B213" t="str">
            <v>conduits with MS junction boxes and other</v>
          </cell>
        </row>
        <row r="214">
          <cell r="B214" t="str">
            <v xml:space="preserve">PVC accessories, 16G GI fish wire. </v>
          </cell>
        </row>
        <row r="215">
          <cell r="B215" t="str">
            <v>(for TV and Data  system)</v>
          </cell>
        </row>
        <row r="216">
          <cell r="B216">
            <v>0</v>
          </cell>
        </row>
        <row r="217">
          <cell r="A217">
            <v>8.1</v>
          </cell>
          <cell r="B217" t="str">
            <v xml:space="preserve">19mm dia PVC conduit.  </v>
          </cell>
        </row>
        <row r="218">
          <cell r="B218" t="str">
            <v>(for Data systems)</v>
          </cell>
          <cell r="C218" t="str">
            <v>M</v>
          </cell>
          <cell r="D218">
            <v>30</v>
          </cell>
          <cell r="E218">
            <v>30</v>
          </cell>
          <cell r="F218">
            <v>900</v>
          </cell>
          <cell r="G218">
            <v>30</v>
          </cell>
          <cell r="H218">
            <v>900</v>
          </cell>
        </row>
        <row r="220">
          <cell r="A220">
            <v>8.1999999999999993</v>
          </cell>
          <cell r="B220" t="str">
            <v xml:space="preserve">25mm dia PVC conduit.  </v>
          </cell>
        </row>
        <row r="221">
          <cell r="B221" t="str">
            <v>(for TV systems)</v>
          </cell>
          <cell r="C221" t="str">
            <v>M</v>
          </cell>
          <cell r="D221">
            <v>40</v>
          </cell>
          <cell r="E221">
            <v>30</v>
          </cell>
          <cell r="F221">
            <v>1200</v>
          </cell>
          <cell r="G221">
            <v>30</v>
          </cell>
          <cell r="H221">
            <v>1200</v>
          </cell>
        </row>
        <row r="223">
          <cell r="A223">
            <v>8.3000000000000007</v>
          </cell>
          <cell r="B223" t="str">
            <v>GI modular switch box with 3mm hylam</v>
          </cell>
        </row>
        <row r="224">
          <cell r="B224" t="str">
            <v>dummy cover :</v>
          </cell>
        </row>
        <row r="225">
          <cell r="A225" t="str">
            <v>(a)</v>
          </cell>
          <cell r="B225" t="str">
            <v>2 module</v>
          </cell>
          <cell r="C225" t="str">
            <v>Nos.</v>
          </cell>
          <cell r="D225">
            <v>50</v>
          </cell>
          <cell r="E225" t="str">
            <v>RO</v>
          </cell>
          <cell r="F225">
            <v>0</v>
          </cell>
          <cell r="G225" t="str">
            <v>RO</v>
          </cell>
          <cell r="H225">
            <v>0</v>
          </cell>
        </row>
        <row r="226">
          <cell r="A226" t="str">
            <v>(b)</v>
          </cell>
          <cell r="B226" t="str">
            <v>3/4 module</v>
          </cell>
          <cell r="C226" t="str">
            <v>Nos.</v>
          </cell>
          <cell r="D226">
            <v>75</v>
          </cell>
          <cell r="E226" t="str">
            <v>RO</v>
          </cell>
          <cell r="F226">
            <v>0</v>
          </cell>
          <cell r="G226" t="str">
            <v>RO</v>
          </cell>
          <cell r="H226">
            <v>0</v>
          </cell>
        </row>
        <row r="227">
          <cell r="A227" t="str">
            <v>(c)</v>
          </cell>
          <cell r="B227" t="str">
            <v>5/6 module</v>
          </cell>
          <cell r="C227" t="str">
            <v>Nos.</v>
          </cell>
          <cell r="D227">
            <v>85</v>
          </cell>
          <cell r="E227" t="str">
            <v>RO</v>
          </cell>
          <cell r="F227">
            <v>0</v>
          </cell>
          <cell r="G227" t="str">
            <v>RO</v>
          </cell>
          <cell r="H227">
            <v>0</v>
          </cell>
        </row>
        <row r="228">
          <cell r="A228" t="str">
            <v>(d)</v>
          </cell>
          <cell r="B228" t="str">
            <v>8 module</v>
          </cell>
          <cell r="C228" t="str">
            <v>Nos.</v>
          </cell>
          <cell r="D228">
            <v>95</v>
          </cell>
          <cell r="E228" t="str">
            <v>RO</v>
          </cell>
          <cell r="F228">
            <v>0</v>
          </cell>
          <cell r="G228" t="str">
            <v>RO</v>
          </cell>
          <cell r="H228">
            <v>0</v>
          </cell>
        </row>
        <row r="230">
          <cell r="A230">
            <v>8.4</v>
          </cell>
          <cell r="B230" t="str">
            <v>Wire pull box 300 x 150 x 150mm. With dummy plate</v>
          </cell>
          <cell r="C230" t="str">
            <v>Nos.</v>
          </cell>
          <cell r="D230">
            <v>450</v>
          </cell>
          <cell r="E230">
            <v>1</v>
          </cell>
          <cell r="G230">
            <v>1</v>
          </cell>
        </row>
        <row r="232">
          <cell r="A232">
            <v>8.5</v>
          </cell>
          <cell r="B232" t="str">
            <v>Wire pull box 150 x 150 x 150mm. With dummy plate</v>
          </cell>
          <cell r="C232" t="str">
            <v>Nos.</v>
          </cell>
          <cell r="D232">
            <v>300</v>
          </cell>
          <cell r="E232">
            <v>1</v>
          </cell>
          <cell r="F232">
            <v>300</v>
          </cell>
          <cell r="G232">
            <v>1</v>
          </cell>
          <cell r="H232">
            <v>300</v>
          </cell>
        </row>
        <row r="234">
          <cell r="A234">
            <v>8.6</v>
          </cell>
          <cell r="B234" t="str">
            <v>Supply &amp; installation of Comm. box :</v>
          </cell>
        </row>
        <row r="235">
          <cell r="B235" t="str">
            <v>Min 16 Awg - GI with powder coated finish</v>
          </cell>
        </row>
        <row r="236">
          <cell r="B236" t="str">
            <v>and front glass door with lock and key.</v>
          </cell>
        </row>
        <row r="237">
          <cell r="B237" t="str">
            <v>approx. size : 450 x 150 x 150mm</v>
          </cell>
          <cell r="C237" t="str">
            <v>Nos.</v>
          </cell>
          <cell r="D237">
            <v>750</v>
          </cell>
          <cell r="E237">
            <v>1</v>
          </cell>
          <cell r="F237">
            <v>750</v>
          </cell>
          <cell r="G237">
            <v>1</v>
          </cell>
          <cell r="H237">
            <v>750</v>
          </cell>
        </row>
        <row r="239">
          <cell r="B239" t="str">
            <v>Sub Total</v>
          </cell>
          <cell r="F239">
            <v>51000</v>
          </cell>
          <cell r="H239">
            <v>55210</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actual"/>
      <sheetName val="boq with provision"/>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1.5 25 KVA Trans HW"/>
      <sheetName val="2.10 Est-Drain of WTP "/>
      <sheetName val="Cement"/>
      <sheetName val="Steel"/>
      <sheetName val="CONNECT"/>
      <sheetName val="PROJECT BRIEF(EX.NEW)"/>
      <sheetName val="ABSTRACT -Non-TSQ-GF"/>
      <sheetName val="Data_GF"/>
      <sheetName val="Data_FF"/>
      <sheetName val="PRECAST lightconc-II"/>
      <sheetName val="ABST-GD"/>
      <sheetName val="IDCCALHYD-GOO"/>
      <sheetName val="TBAL9697 -group wise  sdpl"/>
      <sheetName val="CC Road"/>
      <sheetName val="IWR_Rabi_CP1_Barwani_CWR"/>
      <sheetName val="UH"/>
      <sheetName val="Routing"/>
      <sheetName val="Waste_Weir"/>
      <sheetName val="DESIGN"/>
      <sheetName val="FIRST"/>
      <sheetName val="Ene"/>
      <sheetName val="CODE BOOK REFERENCE"/>
      <sheetName val="Eg-2"/>
      <sheetName val="Eg-1"/>
      <sheetName val="Eg-3"/>
      <sheetName val="Rainfall_Alirajpur"/>
      <sheetName val="Fixation_Principal_Level"/>
      <sheetName val="WR"/>
      <sheetName val="Binnies"/>
      <sheetName val="Area_Capacity"/>
      <sheetName val="Quantity"/>
      <sheetName val="Assumptions"/>
      <sheetName val="A"/>
      <sheetName val="CALC_Minor_Flows "/>
      <sheetName val="CALC_MC_Flows"/>
      <sheetName val="Unit-I"/>
      <sheetName val="basdat"/>
      <sheetName val="SB_SCH_A3"/>
      <sheetName val="SB SCH_A7"/>
      <sheetName val="ROY"/>
      <sheetName val="DATA"/>
      <sheetName val="RD"/>
      <sheetName val="Water_Planning_conti.."/>
      <sheetName val="CCA_cal (2)"/>
      <sheetName val="Fixations_Principal_level"/>
      <sheetName val="JACKWELL"/>
      <sheetName val="AFF DRAW"/>
      <sheetName val="TEL CALC"/>
      <sheetName val="NALA-LS"/>
      <sheetName val="X-BOX HYD"/>
      <sheetName val="X-TRAIL PIT DETAILS"/>
      <sheetName val="X-BLOCK LEVELS"/>
      <sheetName val="MACRO-BACK UP"/>
      <sheetName val="Side walls (earth)"/>
      <sheetName val="Water_Planning"/>
      <sheetName val="Attributes"/>
      <sheetName val="Rainfall_Bhagwanpura"/>
      <sheetName val="CPIPE2"/>
      <sheetName val="DRAINAGE SYPHON"/>
      <sheetName val="Prjt"/>
      <sheetName val="sorna-lanjera"/>
      <sheetName val="Fixation_Principal_Level "/>
      <sheetName val="Fixation_Principal_Level Dhawal"/>
      <sheetName val="Water_Planning dhwaliya"/>
      <sheetName val="R.MAIN"/>
      <sheetName val="Rainfall_Khargone"/>
      <sheetName val="9_AGR_Stati"/>
      <sheetName val="Rainfall_gandhwani"/>
      <sheetName val="Hyd_Jum_WA"/>
      <sheetName val="16_Drinking &amp; Ind Water use"/>
      <sheetName val="23_Design_Wast_weir_chanel"/>
      <sheetName val="Bed Slope"/>
      <sheetName val="21_Waste_Weir New"/>
      <sheetName val="Table_6,Waste_Weir New"/>
      <sheetName val="17__Abst.CWR"/>
      <sheetName val="RA-CD"/>
      <sheetName val="RD-Est"/>
      <sheetName val="wtr pln minor-2"/>
      <sheetName val="drf_Khargone"/>
      <sheetName val="D1_CO"/>
      <sheetName val="Sheet3"/>
      <sheetName val="routing (2)"/>
      <sheetName val="Spill-Hydro design"/>
      <sheetName val="HFL Calculation (routed)"/>
      <sheetName val="zone-8"/>
      <sheetName val="MHNO_LEV"/>
      <sheetName val="Area_Capacity_GOI_BARRAGE"/>
      <sheetName val="IF (Goi)"/>
      <sheetName val="zone-2"/>
      <sheetName val="Bed Class"/>
      <sheetName val="Cd"/>
      <sheetName val="Cs"/>
      <sheetName val="DVALUE"/>
      <sheetName val="SewerCAD Pipe Data-Actual 2040"/>
      <sheetName val="SewerCAD MH Data"/>
      <sheetName val="Design 2040 Design Flows-(1)"/>
      <sheetName val="THK"/>
      <sheetName val="Data-Works (Final)"/>
      <sheetName val="Flood &amp; Lift"/>
      <sheetName val="Pop_Ann1"/>
      <sheetName val="HYDRAULICS"/>
      <sheetName val="Plant_&amp;__Machinery"/>
      <sheetName val="Summary_of_Rates"/>
      <sheetName val="Basic_Approach"/>
      <sheetName val="1_5_25_KVA_Trans_HW"/>
      <sheetName val="2_10_Est-Drain_of_WTP_"/>
      <sheetName val="PROJECT_BRIEF(EX_NEW)"/>
      <sheetName val="Plant_&amp;__Machinery1"/>
      <sheetName val="Summary_of_Rates1"/>
      <sheetName val="Basic_Approach1"/>
      <sheetName val="1_5_25_KVA_Trans_HW1"/>
      <sheetName val="2_10_Est-Drain_of_WTP_1"/>
      <sheetName val="PROJECT_BRIEF(EX_NEW)1"/>
      <sheetName val="Newabstract"/>
      <sheetName val="Eg-4"/>
      <sheetName val="Below_Earth"/>
      <sheetName val="Chamber on BW "/>
      <sheetName val="BTB"/>
      <sheetName val="cf"/>
      <sheetName val="orders"/>
      <sheetName val="DETAILED  BOQ"/>
      <sheetName val="cap-cwr_top"/>
      <sheetName val="compr_sta_2"/>
      <sheetName val="compr_sta_3"/>
      <sheetName val="design "/>
      <sheetName val="disinfec"/>
      <sheetName val="duti_desi"/>
      <sheetName val="pop_"/>
      <sheetName val="pum_hours"/>
      <sheetName val="risin_Ips_3"/>
      <sheetName val="risin_mps_2"/>
      <sheetName val="risin_sourc-1"/>
      <sheetName val="velo_1"/>
      <sheetName val="water_dem"/>
      <sheetName val="Main sheet"/>
      <sheetName val="CALC_2R"/>
      <sheetName val="Translatin II"/>
      <sheetName val="Translation"/>
      <sheetName val="code"/>
      <sheetName val="DEY   VAJATI"/>
      <sheetName val="G.I.S."/>
      <sheetName val="I-CO"/>
      <sheetName val="Basic Data Sheet"/>
      <sheetName val="working survey-1"/>
      <sheetName val="Ele-Capacity"/>
      <sheetName val="FACE"/>
      <sheetName val="WTP-Pr"/>
      <sheetName val="Road data"/>
      <sheetName val="Road Detail Est."/>
      <sheetName val="Designs"/>
      <sheetName val="lead"/>
      <sheetName val="BFV - Short Body-DI (2)"/>
      <sheetName val="Gen Info"/>
      <sheetName val="Information"/>
      <sheetName val="CABLE"/>
      <sheetName val="C.S.GENERATION"/>
      <sheetName val="data existing_do not delete"/>
      <sheetName val="INPUT-DATA"/>
      <sheetName val="BALAN1"/>
      <sheetName val="leads"/>
      <sheetName val="1-Pop Proj"/>
      <sheetName val="Abs"/>
      <sheetName val="Census_of_India_2001"/>
      <sheetName val="INPUT SHEET"/>
      <sheetName val="RES-PLANNING"/>
      <sheetName val="Macro1"/>
      <sheetName val="r"/>
      <sheetName val="INPUT"/>
      <sheetName val="220 11  BS "/>
      <sheetName val="A _ F"/>
      <sheetName val="VIP03"/>
      <sheetName val="VIP_02"/>
      <sheetName val="Planning"/>
      <sheetName val="Lavel DATA"/>
      <sheetName val="HFL CALCULATION"/>
      <sheetName val="co_5"/>
      <sheetName val="Spill channel"/>
      <sheetName val="I.P"/>
      <sheetName val="Sheet7"/>
      <sheetName val="Design_VRB"/>
      <sheetName val="Flanged Beams"/>
      <sheetName val="Rectangular Beam"/>
      <sheetName val="Valves"/>
      <sheetName val="MS Rates"/>
      <sheetName val="BASE_ALL"/>
      <sheetName val="NEW "/>
      <sheetName val="slab"/>
      <sheetName val="LABOUR RATE"/>
      <sheetName val="Material Rate"/>
      <sheetName val="Check List"/>
      <sheetName val="Recovery"/>
      <sheetName val="Data.F8.BTR"/>
      <sheetName val="Material "/>
      <sheetName val="Labour &amp; Plant"/>
      <sheetName val="Common "/>
      <sheetName val="Design of two-way slab"/>
      <sheetName val="maya"/>
      <sheetName val="LIST"/>
      <sheetName val="Area Sheet NO 1"/>
      <sheetName val="Sheet11"/>
      <sheetName val="Rates"/>
      <sheetName val="m"/>
      <sheetName val="DATA-BASE"/>
      <sheetName val="DATA-ABSTRACT"/>
      <sheetName val="EDWise"/>
      <sheetName val="Data-ELSR"/>
      <sheetName val="Mortars"/>
      <sheetName val="Bongaon"/>
      <sheetName val="Jeerat"/>
      <sheetName val="NJP"/>
      <sheetName val="R2"/>
      <sheetName val="Bitumen trunk"/>
      <sheetName val="abs road"/>
      <sheetName val="Feeder"/>
      <sheetName val="R99 etc"/>
      <sheetName val="Trunk unpaved"/>
      <sheetName val="KEOLARI"/>
      <sheetName val="RB1"/>
      <sheetName val="Abstract H"/>
      <sheetName val="DATA1"/>
      <sheetName val="5.Data_Princi_GF"/>
      <sheetName val="STAMT"/>
      <sheetName val="Revised STAMT "/>
      <sheetName val="QOSWS "/>
      <sheetName val="rate analysis "/>
      <sheetName val="travel_per"/>
      <sheetName val="CD_All_No_"/>
      <sheetName val="Machinery"/>
      <sheetName val="TrCarr"/>
      <sheetName val="CD_All_No."/>
      <sheetName val="Unconnected"/>
      <sheetName val="Format-15(A)"/>
      <sheetName val="INDEX"/>
      <sheetName val="Legal Risk Analysis"/>
      <sheetName val="boq_E"/>
      <sheetName val="boq_M"/>
      <sheetName val="boq_Ms"/>
      <sheetName val="boq_P"/>
      <sheetName val="boq_C"/>
      <sheetName val="hyperstatic"/>
      <sheetName val="FS-BOREWELL"/>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QFC"/>
      <sheetName val="DE"/>
    </sheetNames>
    <sheetDataSet>
      <sheetData sheetId="0">
        <row r="3">
          <cell r="D3">
            <v>80.2</v>
          </cell>
        </row>
      </sheetData>
      <sheetData sheetId="1"/>
      <sheetData sheetId="2">
        <row r="4">
          <cell r="G4">
            <v>206</v>
          </cell>
        </row>
      </sheetData>
      <sheetData sheetId="3" refreshError="1">
        <row r="3">
          <cell r="D3">
            <v>80.2</v>
          </cell>
        </row>
      </sheetData>
      <sheetData sheetId="4">
        <row r="17">
          <cell r="D17">
            <v>457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row r="51">
          <cell r="G51">
            <v>994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Check List"/>
      <sheetName val="Consumption"/>
      <sheetName val="Recovery"/>
      <sheetName val="INPUT SHEET"/>
      <sheetName val="FT-05-02IsoBOM"/>
      <sheetName val="ABST-GD"/>
      <sheetName val="Co-efficients"/>
      <sheetName val="CPIPE2"/>
      <sheetName val="PriceIndex"/>
      <sheetName val="basdat"/>
      <sheetName val="travel_per"/>
      <sheetName val="HYDRAULICS"/>
      <sheetName val="FACE"/>
      <sheetName val="TBAL9697 -group wise  sdpl"/>
      <sheetName val="rate analysis "/>
      <sheetName val="Z1_DATA"/>
      <sheetName val="MHNO_LEV"/>
      <sheetName val="routing (2)"/>
      <sheetName val="Fixation_Principal_Level"/>
      <sheetName val="Spill-Hydro design"/>
      <sheetName val="HFL Calculation (routed)"/>
      <sheetName val="Translatin II"/>
      <sheetName val="Translation"/>
      <sheetName val="code"/>
      <sheetName val="9_AGR_Stati"/>
      <sheetName val="Area_Capacity"/>
      <sheetName val="Rainfall_gandhwani"/>
      <sheetName val="Hyd_Jum_WA"/>
      <sheetName val="16_Drinking &amp; Ind Water use"/>
      <sheetName val="23_Design_Wast_weir_chanel"/>
      <sheetName val="Bed Slope"/>
      <sheetName val="Water_Planning"/>
      <sheetName val="21_Waste_Weir New"/>
      <sheetName val="Table_6,Waste_Weir New"/>
      <sheetName val="17__Abst.CWR"/>
      <sheetName val="zone-8"/>
      <sheetName val="Sheet3"/>
      <sheetName val="Binnies"/>
      <sheetName val="Waste_Weir"/>
      <sheetName val="Quantity"/>
      <sheetName val="Design"/>
      <sheetName val="Pati_R-R Analysis (2)"/>
      <sheetName val="D2_CO"/>
      <sheetName val="prjt"/>
      <sheetName val="zone-2"/>
      <sheetName val="Rainfall_Bhagwanpura"/>
      <sheetName val="Fixations_Principal_level"/>
      <sheetName val="Water_Planning_conti.."/>
      <sheetName val="A"/>
      <sheetName val="Assumptions"/>
      <sheetName val="Vaij population forcast_anx1"/>
      <sheetName val="Pop_Ann1"/>
      <sheetName val="wtr pln minor-2"/>
      <sheetName val="drf_Khargone"/>
      <sheetName val="JACKWELL"/>
      <sheetName val="R.MAIN"/>
      <sheetName val="Area_Capacity_GOI_BARRAGE"/>
      <sheetName val="IF (Goi)"/>
      <sheetName val="Unit-I"/>
      <sheetName val="Rainfall_Alirajpur"/>
      <sheetName val="D1_CO"/>
      <sheetName val="WR"/>
      <sheetName val="DRAINAGE SYPHON"/>
      <sheetName val="FIRST"/>
      <sheetName val="Ene"/>
      <sheetName val="Rainfall_Khargone"/>
      <sheetName val="CODE BOOK REFERENCE"/>
      <sheetName val="Eg-2"/>
      <sheetName val="Eg-1"/>
      <sheetName val="Eg-3"/>
      <sheetName val="CONNECT"/>
      <sheetName val="IWR_Rabi_CP1_Barwani_CWR"/>
      <sheetName val="UH"/>
      <sheetName val="Routing"/>
      <sheetName val="working survey-1"/>
      <sheetName val="GP"/>
      <sheetName val="co_5"/>
      <sheetName val="CALC_Minor_Flows "/>
      <sheetName val="CALC_MC_Flows"/>
      <sheetName val="Data-Works (Final)"/>
      <sheetName val="cot cal"/>
      <sheetName val="DATA"/>
      <sheetName val="17__Abst.CWR(Gravity)"/>
      <sheetName val="Plant_&amp;__Machinery"/>
      <sheetName val="Summary_of_Rates"/>
      <sheetName val="Basic_Approach"/>
      <sheetName val="Plant_&amp;__Machinery1"/>
      <sheetName val="Summary_of_Rates1"/>
      <sheetName val="Basic_Approach1"/>
      <sheetName val="VIP03"/>
      <sheetName val="VIP_02"/>
      <sheetName val="detls"/>
      <sheetName val="BOQ-Highways"/>
      <sheetName val="Data.F8.BTR"/>
      <sheetName val="C-data"/>
      <sheetName val="Spill channel"/>
      <sheetName val="I.P"/>
      <sheetName val="Sheet7"/>
      <sheetName val="Ele-Capacity"/>
      <sheetName val="DEY   VAJATI"/>
      <sheetName val="G.I.S."/>
      <sheetName val="DETAILED"/>
      <sheetName val="Basic Data Sheet"/>
      <sheetName val="Flood &amp; Lift"/>
      <sheetName val="kachner cl38"/>
      <sheetName val="r"/>
      <sheetName val="(4)F-81 Exp.side"/>
      <sheetName val="Lead"/>
      <sheetName val="Relig-place"/>
      <sheetName val="PH data"/>
      <sheetName val="Preferences"/>
      <sheetName val="PIPING-Estimate-Form"/>
      <sheetName val="ABQ"/>
      <sheetName val="Information"/>
      <sheetName val="DOC-Register"/>
      <sheetName val="Census_of_India_2001"/>
      <sheetName val="Data-ELSR"/>
      <sheetName val="Mortars"/>
      <sheetName val=" Data -Valves"/>
      <sheetName val="Pier Design(with offset)"/>
      <sheetName val="Main sheet"/>
      <sheetName val="DATA-BASE"/>
      <sheetName val="DataInput"/>
      <sheetName val="DataInput-1"/>
      <sheetName val="DI Rate Analysis"/>
      <sheetName val="Economic RisingMain  Ph-I"/>
      <sheetName val="DATA-ABSTRACT"/>
      <sheetName val="lead-st"/>
      <sheetName val="rdamdata"/>
      <sheetName val="CC Road"/>
      <sheetName val="Common "/>
      <sheetName val="Rates"/>
      <sheetName val="Av.G Level"/>
      <sheetName val="A _ F"/>
      <sheetName val="QOSWS "/>
      <sheetName val="CCA_cal (2)"/>
      <sheetName val="Planning"/>
      <sheetName val="Fixation_Principal_Level "/>
      <sheetName val="Fixation_Principal_Level Dhawal"/>
      <sheetName val="Water_Planning dhwaliya"/>
      <sheetName val="Cd"/>
      <sheetName val="Cs"/>
      <sheetName val="CPIPE"/>
      <sheetName val="THK"/>
      <sheetName val="CPIPE 1"/>
      <sheetName val="Bed Class"/>
      <sheetName val="DVALUE"/>
      <sheetName val="SewerCAD Pipe Data-Actual 2040"/>
      <sheetName val="SewerCAD MH Data"/>
      <sheetName val="Design 2040 Design Flows-(1)"/>
      <sheetName val="Sheet11"/>
      <sheetName val="AFF DRAW"/>
      <sheetName val="TEL CALC"/>
      <sheetName val="NALA-LS"/>
      <sheetName val="X-BOX HYD"/>
      <sheetName val="X-TRAIL PIT DETAILS"/>
      <sheetName val="X-BLOCK LEVELS"/>
      <sheetName val="MACRO-BACK UP"/>
      <sheetName val="Side walls (earth)"/>
      <sheetName val="ROY"/>
      <sheetName val="RD"/>
      <sheetName val="CALC_2R"/>
      <sheetName val="cap-cwr_top"/>
      <sheetName val="compr_sta_2"/>
      <sheetName val="compr_sta_3"/>
      <sheetName val="design "/>
      <sheetName val="disinfec"/>
      <sheetName val="duti_desi"/>
      <sheetName val="pop_"/>
      <sheetName val="pum_hours"/>
      <sheetName val="risin_Ips_3"/>
      <sheetName val="risin_mps_2"/>
      <sheetName val="risin_sourc-1"/>
      <sheetName val="velo_1"/>
      <sheetName val="water_dem"/>
      <sheetName val="INPUT-DATA"/>
      <sheetName val="1-Pop Proj"/>
      <sheetName val="WTP-Pr"/>
      <sheetName val="data existing_do not delete"/>
      <sheetName val="leads"/>
      <sheetName val="Road data"/>
      <sheetName val="Road Detail Est."/>
      <sheetName val="Designs"/>
      <sheetName val="Abs"/>
      <sheetName val="v"/>
      <sheetName val="Scheme Area Details_Block__ C2"/>
      <sheetName val="DREV"/>
      <sheetName val="CREV"/>
      <sheetName val="maya"/>
      <sheetName val="QUOT_1"/>
      <sheetName val="Sheet9"/>
      <sheetName val="m1"/>
      <sheetName val="tab1&amp;2"/>
      <sheetName val="DATA_PRG"/>
      <sheetName val="Waterhammer"/>
      <sheetName val="BALAN1"/>
      <sheetName val="Admin"/>
      <sheetName val="int-Dia-pvc"/>
      <sheetName val="Labour &amp; Plant"/>
      <sheetName val="Material "/>
      <sheetName val="LABOUR RATE"/>
      <sheetName val="Material Rate"/>
      <sheetName val="water prop."/>
      <sheetName val="Design of two-way slab"/>
      <sheetName val="Civil Works"/>
      <sheetName val="Name List"/>
      <sheetName val="18.DataBoysFF"/>
      <sheetName val="23.DataK&amp;D"/>
      <sheetName val="Intro"/>
      <sheetName val="app2"/>
      <sheetName val="Bongaon"/>
      <sheetName val="Jeerat"/>
      <sheetName val="NJP"/>
      <sheetName val="Table 4"/>
      <sheetName val="Table 5"/>
      <sheetName val="Table 2"/>
      <sheetName val="Table 27"/>
      <sheetName val="ABSTRACT"/>
      <sheetName val="CT"/>
      <sheetName val="PT"/>
      <sheetName val="Mst_Rate"/>
      <sheetName val="LIST"/>
      <sheetName val="Area Sheet NO 1"/>
      <sheetName val="Shear at Sections"/>
      <sheetName val="FS-BOREWELL"/>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LLEGADA"/>
      <sheetName val="Recap"/>
      <sheetName val="Survey"/>
      <sheetName val="COFFERDAM"/>
      <sheetName val="환율"/>
      <sheetName val="RA7"/>
      <sheetName val="FLCB List"/>
      <sheetName val="Ground floor"/>
      <sheetName val="DATA1"/>
      <sheetName val="N- Ward Codes"/>
      <sheetName val="BHANDUP"/>
      <sheetName val="PLAN_FEB97"/>
    </sheetNames>
    <sheetDataSet>
      <sheetData sheetId="0">
        <row r="3">
          <cell r="D3">
            <v>80.2</v>
          </cell>
        </row>
      </sheetData>
      <sheetData sheetId="1"/>
      <sheetData sheetId="2" refreshError="1"/>
      <sheetData sheetId="3" refreshError="1">
        <row r="3">
          <cell r="D3">
            <v>80.2</v>
          </cell>
        </row>
        <row r="5">
          <cell r="D5">
            <v>86</v>
          </cell>
        </row>
        <row r="6">
          <cell r="D6">
            <v>88.5</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JACKWELL"/>
    </sheetNames>
    <sheetDataSet>
      <sheetData sheetId="0" refreshError="1"/>
      <sheetData sheetId="1" refreshError="1"/>
      <sheetData sheetId="2" refreshError="1"/>
      <sheetData sheetId="3" refreshError="1">
        <row r="4">
          <cell r="D4">
            <v>83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sheetName val="FS-ABST-DRWNG"/>
      <sheetName val="NOTE"/>
      <sheetName val="SUMMARY-EST"/>
      <sheetName val="FS-EST-RATE"/>
      <sheetName val="SUMMARY-EST-ACB (G+2)"/>
      <sheetName val="AB-GF-EST"/>
      <sheetName val="AB-FF-EST"/>
      <sheetName val="AB-TF-EST"/>
      <sheetName val="ABS-GF"/>
      <sheetName val="ABS-FF"/>
      <sheetName val="ABS-TF"/>
      <sheetName val="RATE ANALYSIS -AB-9-7-13"/>
      <sheetName val="FS-DORMITORY"/>
      <sheetName val="SUM-DOR-(G+1)"/>
      <sheetName val="LBD-Dormitory"/>
      <sheetName val="ABSTRACT-GF-D"/>
      <sheetName val="ABSTRACT-FF-D"/>
      <sheetName val="ABSTRACT-TF-D"/>
      <sheetName val="RATE ANALYSIS"/>
      <sheetName val="FS-PRINC-QTR"/>
      <sheetName val="SUM-PRINCIPAL QURT"/>
      <sheetName val="PRINC-ABST(GF)"/>
      <sheetName val="PRINC-ABST(TF)"/>
      <sheetName val="PRINC-EST"/>
      <sheetName val="PRINC-RT ANLS"/>
      <sheetName val="FS-TSQ-QTR (G+2)"/>
      <sheetName val="FS-TSQ-QTR (G)"/>
      <sheetName val="SUM-TSQ-(G only)"/>
      <sheetName val="TSQ-(G only)"/>
      <sheetName val="TSQ-TF (only)"/>
      <sheetName val="TSQ(G)-LBD "/>
      <sheetName val="SUM-TSQ-(G+2)"/>
      <sheetName val="TSQ-GF"/>
      <sheetName val="TSQ-FF"/>
      <sheetName val="TSQ-SF"/>
      <sheetName val="TSQ-TF"/>
      <sheetName val="TSQ(G+2)-LBD"/>
      <sheetName val="Rate Anlys-TSQ"/>
      <sheetName val="FS-NTSQ-QTR"/>
      <sheetName val="SUM-NTSQ-(G+1)"/>
      <sheetName val="NTSQ-GF"/>
      <sheetName val="NTSQ-FF "/>
      <sheetName val="NTSQ-TF "/>
      <sheetName val="NTSQ-LBD "/>
      <sheetName val="NTSQ-Rate Analysis "/>
      <sheetName val="FS-ROAD"/>
      <sheetName val="ROAD-ABST"/>
      <sheetName val="ROAD"/>
      <sheetName val="RATE ANLYS-R &amp; D"/>
      <sheetName val="FS-COMPOUND WALL"/>
      <sheetName val="COMPOUND WALL-ABST"/>
      <sheetName val="COMPOUND WALL"/>
      <sheetName val="RATE ANLYS-COMP-WL"/>
      <sheetName val="FS-WS&amp;SW"/>
      <sheetName val="LBD-WS-PQ"/>
      <sheetName val="ABS-WATER SUPPLAY-PRINCIPAL "/>
      <sheetName val="LBD-SANITORY-PQ"/>
      <sheetName val=" Sanitation-ABSTRACT-PQ"/>
      <sheetName val="LBD-WS-TSQ(G+2)"/>
      <sheetName val="ABS-WATER SUPPLAY-TSQ(G+2)"/>
      <sheetName val="LBD-SANITORY-TSQ(G+2)"/>
      <sheetName val=" Sanitation-ABSTRACT-TSQ(G+2)"/>
      <sheetName val="LBD-WS-TSQ(G)"/>
      <sheetName val="ABS-WATER SUPPLAY-TSQ(G) "/>
      <sheetName val="LBD-SANITORY-TSQ(G)"/>
      <sheetName val=" Sanitation-ABSTRACT-TSQ(G)"/>
      <sheetName val="LBD-NTSQ-WS"/>
      <sheetName val="ABS-WATER SUPPLAY-NTSQ "/>
      <sheetName val="LBD-SANITORY-NTSQ"/>
      <sheetName val=" Sanitation-ABSTRACT-NTSQ"/>
      <sheetName val="LBD-DOR-WS "/>
      <sheetName val="ABS-DOR-WS"/>
      <sheetName val="LBD-SANITORY-DOR"/>
      <sheetName val=" Sanitation-ABSTRACT-DOR"/>
      <sheetName val="FS-SEPTIC TANK"/>
      <sheetName val="Septic Tank-LBD-300 users"/>
      <sheetName val="Septic Tank-Abs-300 users"/>
      <sheetName val="Septic Tank-100 users- LBD"/>
      <sheetName val="Septic Tank-100 users-Abs"/>
      <sheetName val="SOAK-PIT"/>
      <sheetName val="ABSTRACT-SOAK-PIT"/>
      <sheetName val="FS-SUMP"/>
      <sheetName val="SUMP"/>
      <sheetName val="SUMP-ABS"/>
      <sheetName val="FS-WASH-PLAT-EST"/>
      <sheetName val="WASH-PLAT-ABST"/>
      <sheetName val="WASH-PLAT-EST"/>
      <sheetName val="WASH-PLAT-DOR-LBD"/>
      <sheetName val="WASH-PLAT-DOR-ABS"/>
      <sheetName val="RATE ANLYS-WASH-PLTFR"/>
      <sheetName val="FS-CULVERT"/>
      <sheetName val="CULVERTS-ABST"/>
      <sheetName val="CULVERTS"/>
      <sheetName val="RATE ANALYSIS-CUL"/>
      <sheetName val="FS-BOREWELL"/>
      <sheetName val="Drilling-BW"/>
      <sheetName val="LBD-PM"/>
      <sheetName val="RAIN WATER HARVESTING"/>
      <sheetName val="RAIN WATER HARVESTING abs"/>
      <sheetName val="Rate analysis-RWH"/>
      <sheetName val="BOREWELL RECHARGE"/>
      <sheetName val="BOREWELL RECHARGEABSTRACT"/>
      <sheetName val="FS-PD"/>
      <sheetName val="PLAY GROUND"/>
      <sheetName val="PLAY GROUND-ABS"/>
      <sheetName val="FS-SPORTS"/>
      <sheetName val="PLY GROUND ABSTRACT"/>
      <sheetName val="FS-BBC-EST"/>
      <sheetName val="BASKET BALL COURT "/>
      <sheetName val="BBC ABSTRACT"/>
      <sheetName val="FS-VBC-EST"/>
      <sheetName val="VOLLEY BALL COURT"/>
      <sheetName val="VBC ABSTRACT"/>
      <sheetName val="FS-KKC-EST"/>
      <sheetName val="KHO-KHO PLAY GROUND "/>
      <sheetName val="KHO-KHO ABSTRACT"/>
      <sheetName val="FS-BB-SC-EST"/>
      <sheetName val="BALL BADMINTON SHUTTLE COCK"/>
      <sheetName val="BB-SC ABSTRACT"/>
      <sheetName val="FS-LONG JUMP"/>
      <sheetName val="LONG JUMP GROUND "/>
      <sheetName val="LJ ABSTRACT"/>
      <sheetName val="FS-HIGH JUMP"/>
      <sheetName val="HIGH JUMP GROUND "/>
      <sheetName val="HJ ABSTRACT"/>
      <sheetName val="FS-KC-EST"/>
      <sheetName val="KABADDI COURT"/>
      <sheetName val="KC ABSTRACT"/>
      <sheetName val="S-W-HEAT-ABST"/>
      <sheetName val="S-S-LIGHT-ABST (2)"/>
      <sheetName val="S-S-LIGHT-EST (2)"/>
      <sheetName val="FS-INT-EXT-ELE-ABST"/>
      <sheetName val="INT-ELE-ABST (2)"/>
      <sheetName val="INT-ELE-LBD"/>
      <sheetName val="FS-INT-EXT-ELE (2)"/>
      <sheetName val="EST-EXT-ELE (2)"/>
      <sheetName val="FS-INT-EXT-ELE"/>
      <sheetName val="Abstract blockwise"/>
      <sheetName val="Conduit"/>
      <sheetName val="WIRING"/>
      <sheetName val="Fixture"/>
      <sheetName val="M.S.BOX &amp; PLASTIC SHEET"/>
      <sheetName val="Other Items"/>
      <sheetName val="Sheet1"/>
      <sheetName val="Sheet2"/>
      <sheetName val="Sheet3"/>
      <sheetName val="END-END"/>
      <sheetName val="PriceIndex"/>
      <sheetName val="RABills"/>
      <sheetName val="Indent"/>
      <sheetName val="Co-efficients"/>
      <sheetName val="COMPARATIVE"/>
      <sheetName val="Labour"/>
      <sheetName val="RA7"/>
      <sheetName val="rate analysis "/>
      <sheetName val="MRATES"/>
      <sheetName val="rdamdata"/>
      <sheetName val="DATA_PRG"/>
      <sheetName val="Data"/>
      <sheetName val="Design of two-way sl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ow r="2">
          <cell r="A2" t="str">
            <v>TAL:DEVDURGA                                   KOTHADODDI                             DIST:RAICHUR</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TAMT"/>
      <sheetName val="tab1&amp;2"/>
      <sheetName val="Co-efficients"/>
      <sheetName val="ab-steel1"/>
      <sheetName val="FS-BOREWELL"/>
      <sheetName val="FS-KKC-EST"/>
      <sheetName val="FS-VBC-EST"/>
      <sheetName val="KHO-KHO PLAY GROUND "/>
      <sheetName val="FS-KC-EST"/>
      <sheetName val="BB-SC ABSTRACT"/>
      <sheetName val="BBC ABSTRACT"/>
      <sheetName val="FS-BB-SC-EST"/>
      <sheetName val="HPCL_Vizag"/>
    </sheetNames>
    <sheetDataSet>
      <sheetData sheetId="0"/>
      <sheetData sheetId="1"/>
      <sheetData sheetId="2" refreshError="1">
        <row r="6">
          <cell r="G6">
            <v>5005</v>
          </cell>
        </row>
        <row r="8">
          <cell r="G8">
            <v>35</v>
          </cell>
        </row>
        <row r="9">
          <cell r="G9">
            <v>171</v>
          </cell>
        </row>
        <row r="10">
          <cell r="G10">
            <v>516</v>
          </cell>
        </row>
        <row r="11">
          <cell r="G11">
            <v>150</v>
          </cell>
        </row>
        <row r="15">
          <cell r="G15">
            <v>450</v>
          </cell>
        </row>
        <row r="17">
          <cell r="G17">
            <v>390</v>
          </cell>
        </row>
        <row r="21">
          <cell r="G21">
            <v>1700</v>
          </cell>
        </row>
        <row r="24">
          <cell r="G24">
            <v>96.25</v>
          </cell>
        </row>
        <row r="28">
          <cell r="G28">
            <v>629</v>
          </cell>
        </row>
        <row r="45">
          <cell r="G45">
            <v>200</v>
          </cell>
        </row>
      </sheetData>
      <sheetData sheetId="3" refreshError="1">
        <row r="3">
          <cell r="D3">
            <v>80.2</v>
          </cell>
        </row>
        <row r="4">
          <cell r="D4">
            <v>83</v>
          </cell>
        </row>
        <row r="14">
          <cell r="D14">
            <v>97.95</v>
          </cell>
        </row>
        <row r="18">
          <cell r="D18">
            <v>82.45</v>
          </cell>
        </row>
      </sheetData>
      <sheetData sheetId="4" refreshError="1">
        <row r="17">
          <cell r="D17">
            <v>421.08</v>
          </cell>
        </row>
        <row r="18">
          <cell r="D18">
            <v>476.7</v>
          </cell>
        </row>
        <row r="39">
          <cell r="D39">
            <v>17477</v>
          </cell>
        </row>
        <row r="40">
          <cell r="D40">
            <v>18716</v>
          </cell>
        </row>
        <row r="41">
          <cell r="D41">
            <v>18716</v>
          </cell>
        </row>
        <row r="42">
          <cell r="D42">
            <v>14681</v>
          </cell>
        </row>
        <row r="43">
          <cell r="D43">
            <v>13772</v>
          </cell>
        </row>
        <row r="51">
          <cell r="D51">
            <v>2465</v>
          </cell>
        </row>
        <row r="61">
          <cell r="D61">
            <v>95.65</v>
          </cell>
        </row>
        <row r="65">
          <cell r="D65">
            <v>210.96</v>
          </cell>
        </row>
        <row r="66">
          <cell r="D66">
            <v>210.96</v>
          </cell>
        </row>
        <row r="125">
          <cell r="D125">
            <v>95.65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BST-DRWNG"/>
      <sheetName val="FS-EST-RATE"/>
      <sheetName val="NOTE"/>
      <sheetName val="SUMMARY-EST"/>
      <sheetName val="FS-ACADEMIC (2)"/>
      <sheetName val="FS-DORMITORY BOYS, (2)"/>
      <sheetName val="FS-DORMITORY GIRLS (2)"/>
      <sheetName val="FS-KICHEN &amp;DINNING (2)"/>
      <sheetName val="LBD-KIT&amp;DIN (2)"/>
      <sheetName val="AB-KIT&amp;DIN (2)"/>
      <sheetName val="FS-PRINC-QTR"/>
      <sheetName val="PRINC-ABST(GF)"/>
      <sheetName val="PRINC-ABST(TF)"/>
      <sheetName val="PRINC-EST"/>
      <sheetName val="PRINC-RT ANLS"/>
      <sheetName val="FS-TSQ-QTR"/>
      <sheetName val="TSQ-GF"/>
      <sheetName val="TSQ-G-TF"/>
      <sheetName val="TSQ(G)-LBD "/>
      <sheetName val="TSQ-FF"/>
      <sheetName val="TSQ-SF"/>
      <sheetName val="TSQ-TF"/>
      <sheetName val="TSQ(G+2)-LBD"/>
      <sheetName val="Rate Anlys-TSQ"/>
      <sheetName val="FS-NTSQ"/>
      <sheetName val="NTSQ-GF"/>
      <sheetName val="NTSQ-FF"/>
      <sheetName val="NTSQ-TF"/>
      <sheetName val="NTSQ-LBD"/>
      <sheetName val="NTSQ-Rate Analysis"/>
      <sheetName val="RATE ANALYSIS"/>
      <sheetName val="LBD-WS-PQ"/>
      <sheetName val="WS ABST - PQ"/>
      <sheetName val="LBD-SANITORY-PQ"/>
      <sheetName val=" Sanitation-ABSTRACT-PQ"/>
      <sheetName val="LBD-NTSQ-WS"/>
      <sheetName val="ABS-WATER SUPPLAY-NTSQ "/>
      <sheetName val="LBD-SANITORY-NTSQ"/>
      <sheetName val=" Sanitation-ABSTRACT-NTSQ"/>
      <sheetName val="LBD-WS-TSQ-2(GF)"/>
      <sheetName val="ABS-WATER SUPPLAY-TSQ(G) "/>
      <sheetName val="LBD-WS-TSQ(G+2)"/>
      <sheetName val="ABS-WATER SUPPLAY-TSQ(G+2)"/>
      <sheetName val="LBD-SANITORY-TSQ(G+2)"/>
      <sheetName val=" Sanitation-ABSTRACT-TSQ(G+2)"/>
      <sheetName val="LBD-SANITORY-TSQ(G)"/>
      <sheetName val=" Sanitation-ABSTRACT-TSQ(G)"/>
      <sheetName val="LBD-WS-KIC&amp;DIN"/>
      <sheetName val="AB-WS-KIT&amp;DIN"/>
      <sheetName val="LBD-SANI-KIT&amp;DIN"/>
      <sheetName val="ABS-SANI-KIT&amp;DIN"/>
      <sheetName val="LBD-SANITORY-TSQ(G) (2)"/>
      <sheetName val=" Sanitation-ABSTRACT-TSQ(G) (2)"/>
      <sheetName val="AB-SANI-KIT&amp;DIN"/>
      <sheetName val="LBD-WS-ACADE-GF,FF"/>
      <sheetName val="AB-WS-ACADE-GF,FF"/>
      <sheetName val="LBD-SW-ACADE-GF,FF"/>
      <sheetName val="AB-SW-ACADE-GF,FF"/>
      <sheetName val="LBD-WS-DORMITARY-GF,FF"/>
      <sheetName val="AB-WS-DORMITARY-GF,FF"/>
      <sheetName val="LBD-SW-DORMITORY-GF,FF"/>
      <sheetName val="AB-SW-DORMITORY-GF,FF"/>
      <sheetName val="LBD-WS-DORMITORY GIRLS -GF,FF"/>
      <sheetName val="AB-WS-DORMITORY-GF,FF"/>
      <sheetName val="LBD-SW-DOMITORY-GF,FF"/>
      <sheetName val="AB-SW-DORMITORY GIRLS-GF,FF"/>
      <sheetName val="WATER SUPPLY &amp; SANITORY WORKS"/>
      <sheetName val="RA - WS &amp; SW"/>
      <sheetName val="FS-BOREWELL "/>
      <sheetName val="Drilling-BW"/>
      <sheetName val="LBD-PM"/>
      <sheetName val="FS-UG SUMP"/>
      <sheetName val="UG-SUMP"/>
      <sheetName val="FS-WASH-PLAT-EST"/>
      <sheetName val="WASH-PLAT-EST"/>
      <sheetName val="WASH-PLAT-ABST"/>
      <sheetName val="RATE ANLYS-WASH-PLTFR"/>
      <sheetName val="Water Tank B D Block"/>
      <sheetName val="Water Tank-ABS-BD"/>
      <sheetName val="FS-SEPTIC TANK"/>
      <sheetName val="SEPTIC LBD"/>
      <sheetName val="SEPTIC Abst"/>
      <sheetName val="Septic Tank-100 users- LBD"/>
      <sheetName val="Septic Tank-100 users-Abs"/>
      <sheetName val="Septic Tank-50 Users-LBD"/>
      <sheetName val="Septic Tank-50 Users-Abs"/>
      <sheetName val="FS-SOAK PIT"/>
      <sheetName val="SOAK-PIT"/>
      <sheetName val="ABSTRACT-SOAK-PIT"/>
      <sheetName val="FS ROAD"/>
      <sheetName val="LBD-ROAD"/>
      <sheetName val="AB -ROAD"/>
      <sheetName val="RATE ANALYSIS ROAD"/>
      <sheetName val="FS-CULVERT"/>
      <sheetName val="CULVRT"/>
      <sheetName val="CULVERTS-ABST"/>
      <sheetName val="RATE ANALYSIS CULVERT"/>
      <sheetName val="FS-SPORTS"/>
      <sheetName val="PLY GROUND ABSTRACT"/>
      <sheetName val="FS-BBC-EST"/>
      <sheetName val="BASKET BALL COURT "/>
      <sheetName val="BBC ABSTRACT"/>
      <sheetName val="FS-VBC-EST"/>
      <sheetName val="VOLLEY BALL COURT"/>
      <sheetName val="VBC ABSTRACT"/>
      <sheetName val="FS-KKC-EST"/>
      <sheetName val="KHO-KHO PLAY GROUND "/>
      <sheetName val="KHO-KHO ABSTRACT"/>
      <sheetName val="FS-BB-SC-EST"/>
      <sheetName val="BALL BADMINTON SHUTTLE COCK"/>
      <sheetName val="BB-SC ABSTRACT"/>
      <sheetName val="FS-LONG JUMP"/>
      <sheetName val="LONG JUMP GROUND "/>
      <sheetName val="LJ ABSTRACT"/>
      <sheetName val="FS-HIGH JUMP"/>
      <sheetName val="HIGH JUMP GROUND "/>
      <sheetName val="HJ ABSTRACT"/>
      <sheetName val="FS-KC-EST"/>
      <sheetName val="KABADDI COURT"/>
      <sheetName val="KC ABSTRACT"/>
      <sheetName val="S-S-LIGHT-ABST"/>
      <sheetName val="S-S-LIGHT-EST"/>
      <sheetName val="S-W-HEAT-ABS-1"/>
      <sheetName val="FS-COMPOUND WALL"/>
      <sheetName val="LBD- COMPOUND WALL"/>
      <sheetName val="AB-COMPOUND WALL"/>
      <sheetName val="RATE ANALYSIS CW"/>
      <sheetName val="FS-MAIN ENTRANCE GATE"/>
      <sheetName val="LBD -MAIN GATE"/>
      <sheetName val="AB-MAIN GATE"/>
      <sheetName val="FS-INT-EXT-ELE-ABST (2)"/>
      <sheetName val="INT-ELE-ABST (2)"/>
      <sheetName val="INT-ELE-LBD (2)"/>
      <sheetName val="EXT-ELE(1)"/>
      <sheetName val="FS-INT-EXT-ELE (2)"/>
      <sheetName val="FS-OTHER WORK"/>
      <sheetName val="FS-WS"/>
      <sheetName val="FS-SW"/>
      <sheetName val="END-END"/>
      <sheetName val="LBD-ACAD-GF (2)"/>
      <sheetName val="AB-ACAD-GF (2)"/>
      <sheetName val="LBD-ACAD-FF (2)"/>
      <sheetName val="AB-ACAD-FF (2)"/>
      <sheetName val="LBD-DORMI-GF (2)"/>
      <sheetName val="AB-DORMI-GF (2)"/>
      <sheetName val="LBD-DORMI-FF (2)"/>
      <sheetName val="AB-DORMI-FF (2)"/>
      <sheetName val="LBD-DOR-GF (2)"/>
      <sheetName val="AB-DOR-GF (2)"/>
      <sheetName val="LBD-DOR-FF (2)"/>
      <sheetName val="AB-DOR-FF (2)"/>
      <sheetName val="FS-INT-EXT-ELE-ABST"/>
      <sheetName val="INT-ELE-ABST"/>
      <sheetName val="INT-ELE-LBD"/>
      <sheetName val="EXT-ELE"/>
      <sheetName val="FS-BOREWELL"/>
      <sheetName val="BOREWELL RECHARGE"/>
      <sheetName val="BOREWELL RECHARGEABSTRACT"/>
      <sheetName val="Labour"/>
      <sheetName val="ABST-GD"/>
      <sheetName val="RA7"/>
      <sheetName val="PRECAST lightconc-II"/>
      <sheetName val="COMPARATIVE"/>
      <sheetName val="Rate An"/>
      <sheetName val="Material"/>
      <sheetName val="Plant &amp;  Machinery"/>
      <sheetName val="CS "/>
      <sheetName val="tab1&amp;2"/>
      <sheetName val="5.Data_Princi_GF"/>
      <sheetName val="3"/>
      <sheetName val="HPCL_Viz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sheetName val="FS-ABST-DRWNG"/>
      <sheetName val="NOTE"/>
      <sheetName val="SUMMARY-EST"/>
      <sheetName val="FS-EST-RATE"/>
      <sheetName val="SUMMARY-EST-ACB (G+2)"/>
      <sheetName val="AB-GF-EST"/>
      <sheetName val="AB-FF-EST"/>
      <sheetName val="AB-TF-EST"/>
      <sheetName val="ABS-GF"/>
      <sheetName val="ABS-FF"/>
      <sheetName val="ABS-TF"/>
      <sheetName val="RATE ANALYSIS -AB-9-7-13"/>
      <sheetName val="FS-DORMITORY"/>
      <sheetName val="SUM-DOR-(G+1)"/>
      <sheetName val="LBD-Dormitory"/>
      <sheetName val="ABSTRACT-GF-D"/>
      <sheetName val="ABSTRACT-FF-D"/>
      <sheetName val="ABSTRACT-TF-D"/>
      <sheetName val="RATE ANALYSIS"/>
      <sheetName val="FS-PRINC-QTR"/>
      <sheetName val="SUM-PRINCIPAL QURT"/>
      <sheetName val="PRINC-ABST(GF)"/>
      <sheetName val="PRINC-ABST(TF)"/>
      <sheetName val="PRINC-EST"/>
      <sheetName val="PRINC-RT ANLS"/>
      <sheetName val="FS-TSQ-QTR (G+2)"/>
      <sheetName val="FS-TSQ-QTR (G)"/>
      <sheetName val="SUM-TSQ-(G only)"/>
      <sheetName val="TSQ-(G only)"/>
      <sheetName val="TSQ-TF (only)"/>
      <sheetName val="TSQ(G)-LBD "/>
      <sheetName val="SUM-TSQ-(G+2)"/>
      <sheetName val="TSQ-GF"/>
      <sheetName val="TSQ-FF"/>
      <sheetName val="TSQ-SF"/>
      <sheetName val="TSQ-TF"/>
      <sheetName val="TSQ(G+2)-LBD"/>
      <sheetName val="Rate Anlys-TSQ"/>
      <sheetName val="FS-NTSQ-QTR"/>
      <sheetName val="SUM-NTSQ-(G+1)"/>
      <sheetName val="NTSQ-GF"/>
      <sheetName val="NTSQ-FF "/>
      <sheetName val="NTSQ-TF "/>
      <sheetName val="NTSQ-LBD "/>
      <sheetName val="NTSQ-Rate Analysis "/>
      <sheetName val="FS-ROAD"/>
      <sheetName val="ROAD-ABST"/>
      <sheetName val="ROAD"/>
      <sheetName val="RATE ANLYS-R &amp; D"/>
      <sheetName val="FS-COMPOUND WALL"/>
      <sheetName val="COMPOUND WALL-ABST"/>
      <sheetName val="COMPOUND WALL"/>
      <sheetName val="RATE ANLYS-COMP-WL"/>
      <sheetName val="FS-WS&amp;SW"/>
      <sheetName val="LBD-WS-PQ"/>
      <sheetName val="ABS-WATER SUPPLAY-PRINCIPAL "/>
      <sheetName val="LBD-SANITORY-PQ"/>
      <sheetName val=" Sanitation-ABSTRACT-PQ"/>
      <sheetName val="LBD-WS-TSQ(G+2)"/>
      <sheetName val="ABS-WATER SUPPLAY-TSQ(G+2)"/>
      <sheetName val="LBD-SANITORY-TSQ(G+2)"/>
      <sheetName val=" Sanitation-ABSTRACT-TSQ(G+2)"/>
      <sheetName val="LBD-WS-TSQ(G)"/>
      <sheetName val="ABS-WATER SUPPLAY-TSQ(G) "/>
      <sheetName val="LBD-SANITORY-TSQ(G)"/>
      <sheetName val=" Sanitation-ABSTRACT-TSQ(G)"/>
      <sheetName val="LBD-NTSQ-WS"/>
      <sheetName val="ABS-WATER SUPPLAY-NTSQ "/>
      <sheetName val="LBD-SANITORY-NTSQ"/>
      <sheetName val=" Sanitation-ABSTRACT-NTSQ"/>
      <sheetName val="LBD-DOR-WS "/>
      <sheetName val="ABS-DOR-WS"/>
      <sheetName val="LBD-SANITORY-DOR"/>
      <sheetName val=" Sanitation-ABSTRACT-DOR"/>
      <sheetName val="FS-SEPTIC TANK"/>
      <sheetName val="Septic Tank-LBD-300 users"/>
      <sheetName val="Septic Tank-Abs-300 users"/>
      <sheetName val="Septic Tank-100 users- LBD"/>
      <sheetName val="Septic Tank-100 users-Abs"/>
      <sheetName val="SOAK-PIT"/>
      <sheetName val="ABSTRACT-SOAK-PIT"/>
      <sheetName val="FS-SUMP"/>
      <sheetName val="SUMP"/>
      <sheetName val="SUMP-ABS"/>
      <sheetName val="FS-WASH-PLAT-EST"/>
      <sheetName val="WASH-PLAT-ABST"/>
      <sheetName val="WASH-PLAT-EST"/>
      <sheetName val="WASH-PLAT-DOR-LBD"/>
      <sheetName val="WASH-PLAT-DOR-ABS"/>
      <sheetName val="RATE ANLYS-WASH-PLTFR"/>
      <sheetName val="FS-CULVERT"/>
      <sheetName val="CULVERTS-ABST"/>
      <sheetName val="CULVERTS"/>
      <sheetName val="RATE ANALYSIS-CUL"/>
      <sheetName val="FS-BOREWELL"/>
      <sheetName val="Drilling-BW"/>
      <sheetName val="LBD-PM"/>
      <sheetName val="RAIN WATER HARVESTING"/>
      <sheetName val="RAIN WATER HARVESTING abs"/>
      <sheetName val="Rate analysis-RWH"/>
      <sheetName val="BOREWELL RECHARGE"/>
      <sheetName val="BOREWELL RECHARGEABSTRACT"/>
      <sheetName val="FS-PD"/>
      <sheetName val="PLAY GROUND"/>
      <sheetName val="PLAY GROUND-ABS"/>
      <sheetName val="FS-SPORTS"/>
      <sheetName val="PLY GROUND ABSTRACT"/>
      <sheetName val="FS-BBC-EST"/>
      <sheetName val="BASKET BALL COURT "/>
      <sheetName val="BBC ABSTRACT"/>
      <sheetName val="FS-VBC-EST"/>
      <sheetName val="VOLLEY BALL COURT"/>
      <sheetName val="VBC ABSTRACT"/>
      <sheetName val="FS-KKC-EST"/>
      <sheetName val="KHO-KHO PLAY GROUND "/>
      <sheetName val="KHO-KHO ABSTRACT"/>
      <sheetName val="FS-BB-SC-EST"/>
      <sheetName val="BALL BADMINTON SHUTTLE COCK"/>
      <sheetName val="BB-SC ABSTRACT"/>
      <sheetName val="FS-LONG JUMP"/>
      <sheetName val="LONG JUMP GROUND "/>
      <sheetName val="LJ ABSTRACT"/>
      <sheetName val="FS-HIGH JUMP"/>
      <sheetName val="HIGH JUMP GROUND "/>
      <sheetName val="HJ ABSTRACT"/>
      <sheetName val="FS-KC-EST"/>
      <sheetName val="KABADDI COURT"/>
      <sheetName val="KC ABSTRACT"/>
      <sheetName val="S-W-HEAT-ABST"/>
      <sheetName val="S-S-LIGHT-ABST (2)"/>
      <sheetName val="S-S-LIGHT-EST (2)"/>
      <sheetName val="FS-INT-EXT-ELE-ABST"/>
      <sheetName val="INT-ELE-ABST (2)"/>
      <sheetName val="INT-ELE-LBD"/>
      <sheetName val="FS-INT-EXT-ELE (2)"/>
      <sheetName val="EST-EXT-ELE (2)"/>
      <sheetName val="FS-INT-EXT-ELE"/>
      <sheetName val="Abstract blockwise"/>
      <sheetName val="Conduit"/>
      <sheetName val="WIRING"/>
      <sheetName val="Fixture"/>
      <sheetName val="M.S.BOX &amp; PLASTIC SHEET"/>
      <sheetName val="Other Items"/>
      <sheetName val="Sheet1"/>
      <sheetName val="Sheet2"/>
      <sheetName val="Sheet3"/>
      <sheetName val="END-END"/>
      <sheetName val="PriceIndex"/>
      <sheetName val="RABills"/>
      <sheetName val="Indent"/>
      <sheetName val="Data - DI pipes -1"/>
      <sheetName val="Data-ELSR"/>
      <sheetName val="Mortars"/>
      <sheetName val="M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refreshError="1"/>
      <sheetData sheetId="97" refreshError="1"/>
      <sheetData sheetId="98"/>
      <sheetData sheetId="99"/>
      <sheetData sheetId="100"/>
      <sheetData sheetId="101"/>
      <sheetData sheetId="102"/>
      <sheetData sheetId="103" refreshError="1"/>
      <sheetData sheetId="104" refreshError="1"/>
      <sheetData sheetId="105" refreshError="1"/>
      <sheetData sheetId="106"/>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refreshError="1"/>
      <sheetData sheetId="125" refreshError="1"/>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EQPT-owned"/>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BST-DRWNG"/>
      <sheetName val="FS-EST-RATE"/>
      <sheetName val="SUMMARY-EST"/>
      <sheetName val="FS-DORMITORY"/>
      <sheetName val="ABSTRACT-GF-D"/>
      <sheetName val="ABSTRACT-FF-D"/>
      <sheetName val="ABSTRACT-TF-D"/>
      <sheetName val="LBD-Dormitory"/>
      <sheetName val="RATE ANALYSIS"/>
      <sheetName val="FS-PRINC-QTR"/>
      <sheetName val="PRINC-ABST(GF)"/>
      <sheetName val="PRINC-ABST(TF)"/>
      <sheetName val="PRINC-EST"/>
      <sheetName val="PRINC-RT ANLS"/>
      <sheetName val="FS-TSQ-QTR (G+2)"/>
      <sheetName val="FS-TSQ-QTR (G)"/>
      <sheetName val="TSQ-GF"/>
      <sheetName val="TSQ-FF"/>
      <sheetName val="TSQ-SF"/>
      <sheetName val="TSQ-TF"/>
      <sheetName val="TSQ(G)-LBD "/>
      <sheetName val="TSQ(G+2)-LBD"/>
      <sheetName val="Rate Anlys-TSQ"/>
      <sheetName val="FS-NTSQ-QTR"/>
      <sheetName val="NTSQ-GF"/>
      <sheetName val="NTSQ-FF "/>
      <sheetName val="NTSQ-TF "/>
      <sheetName val="NTSQ-LBD "/>
      <sheetName val="NTSQ-Rate Analysis "/>
      <sheetName val="FS-ROAD"/>
      <sheetName val="ROAD-ABST"/>
      <sheetName val="ROAD"/>
      <sheetName val="RATE ANLYS-R &amp; D"/>
      <sheetName val="FS-COMPOUND WALL"/>
      <sheetName val="COMPOUND WALL-ABST"/>
      <sheetName val="COMPOUND WALL"/>
      <sheetName val="RATE ANLYS-COMP-WL"/>
      <sheetName val="FS-WS&amp;SW"/>
      <sheetName val="LBD-WS-PQ"/>
      <sheetName val="ABS-WATER SUPPLAY-PRINCIPAL "/>
      <sheetName val="LBD-SANITORY-PQ"/>
      <sheetName val=" Sanitation-ABSTRACT-PQ"/>
      <sheetName val="LBD-WS-TSQ(G+2)"/>
      <sheetName val="ABS-WATER SUPPLAY-TSQ(G+2)"/>
      <sheetName val="LBD-SANITORY-TSQ(G+2)"/>
      <sheetName val=" Sanitation-ABSTRACT-TSQ(G+2)"/>
      <sheetName val="LBD-WS-TSQ(G)"/>
      <sheetName val="ABS-WATER SUPPLAY-TSQ(G) "/>
      <sheetName val="LBD-SANITORY-TSQ(G)"/>
      <sheetName val=" Sanitation-ABSTRACT-TSQ(G)"/>
      <sheetName val="LBD-NTSQ-WS"/>
      <sheetName val="ABS-WATER SUPPLAY-NTSQ "/>
      <sheetName val="LBD-SANITORY-NTSQ"/>
      <sheetName val=" Sanitation-ABSTRACT-NTSQ"/>
      <sheetName val="LBD-DOR-WS "/>
      <sheetName val="ABS-DOR-WS"/>
      <sheetName val="LBD-SANITORY-DOR"/>
      <sheetName val=" Sanitation-ABSTRACT-DOR"/>
      <sheetName val="FS-SEPTIC TANK"/>
      <sheetName val="Septic Tank-LBD-300 users"/>
      <sheetName val="Septic Tank-Abs-300 users"/>
      <sheetName val="Septic Tank-100 users- LBD"/>
      <sheetName val="Septic Tank-100 users-Abs"/>
      <sheetName val="SOAK-PIT"/>
      <sheetName val="ABSTRACT-SOAK-PIT"/>
      <sheetName val="FS-SUMP"/>
      <sheetName val="SUMP"/>
      <sheetName val="SUMP-ABS"/>
      <sheetName val="FS-WASH-PLAT-EST"/>
      <sheetName val="WASH-PLAT-ABST"/>
      <sheetName val="WASH-PLAT-EST"/>
      <sheetName val="WASH-PLAT-DOR-LBD"/>
      <sheetName val="WASH-PLAT-DOR-ABS"/>
      <sheetName val="RATE ANLYS-WASH-PLTFR"/>
      <sheetName val="FS-CULVERT"/>
      <sheetName val="CULVERTS-ABST"/>
      <sheetName val="CULVERTS"/>
      <sheetName val="RATE ANALYSIS-CUL"/>
      <sheetName val="FS-BOREWELL"/>
      <sheetName val="Drilling-BW"/>
      <sheetName val="LBD-PM"/>
      <sheetName val="BOREWELL RECHARGE"/>
      <sheetName val="BOREWELL RECHARGEABSTRACT"/>
      <sheetName val="FS-PD"/>
      <sheetName val="PLAY GROUND"/>
      <sheetName val="PLAY GROUND-ABS"/>
      <sheetName val="FS-SPORTS"/>
      <sheetName val="PLY GROUND ABSTRACT"/>
      <sheetName val="FS-BBC-EST"/>
      <sheetName val="BASKET BALL COURT "/>
      <sheetName val="BBC ABSTRACT"/>
      <sheetName val="FS-VBC-EST"/>
      <sheetName val="VOLLEY BALL COURT"/>
      <sheetName val="VBC ABSTRACT"/>
      <sheetName val="FS-KKC-EST"/>
      <sheetName val="KHO-KHO PLAY GROUND "/>
      <sheetName val="KHO-KHO ABSTRACT"/>
      <sheetName val="FS-BB-SC-EST"/>
      <sheetName val="BALL BADMINTON SHUTTLE COCK"/>
      <sheetName val="BB-SC ABSTRACT"/>
      <sheetName val="FS-LONG JUMP"/>
      <sheetName val="LONG JUMP GROUND "/>
      <sheetName val="LJ ABSTRACT"/>
      <sheetName val="FS-HIGH JUMP"/>
      <sheetName val="HIGH JUMP GROUND "/>
      <sheetName val="HJ ABSTRACT"/>
      <sheetName val="FS-KC-EST"/>
      <sheetName val="KABADDI COURT"/>
      <sheetName val="KC ABSTRACT"/>
      <sheetName val="S-W-HEAT-ABST"/>
      <sheetName val="S-S-LIGHT-ABST (2)"/>
      <sheetName val="S-S-LIGHT-EST (2)"/>
      <sheetName val="FS-INT-EXT-ELE-ABST"/>
      <sheetName val="INT-ELE-ABST (2)"/>
      <sheetName val="INT-ELE-LBD"/>
      <sheetName val="FS-INT-EXT-ELE (2)"/>
      <sheetName val="EST-EXT-ELE (2)"/>
      <sheetName val="FS-INT-EXT-ELE"/>
      <sheetName val="Sheet1"/>
      <sheetName val="Sheet2"/>
      <sheetName val="Sheet3"/>
      <sheetName val="ABST-GD"/>
      <sheetName val="HPCL_Vizag"/>
      <sheetName val="RA7"/>
      <sheetName val="Material"/>
      <sheetName val="Labour"/>
      <sheetName val="Plant &amp;  Machinery"/>
      <sheetName val="data validation 1"/>
      <sheetName val="id"/>
      <sheetName val="Data"/>
      <sheetName val="END-END"/>
      <sheetName val="Civil 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sheetData sheetId="83" refreshError="1"/>
      <sheetData sheetId="84" refreshError="1"/>
      <sheetData sheetId="85" refreshError="1"/>
      <sheetData sheetId="86"/>
      <sheetData sheetId="87" refreshError="1"/>
      <sheetData sheetId="88" refreshError="1"/>
      <sheetData sheetId="89"/>
      <sheetData sheetId="90"/>
      <sheetData sheetId="91"/>
      <sheetData sheetId="92"/>
      <sheetData sheetId="93"/>
      <sheetData sheetId="94"/>
      <sheetData sheetId="95"/>
      <sheetData sheetId="96"/>
      <sheetData sheetId="97" refreshError="1"/>
      <sheetData sheetId="98"/>
      <sheetData sheetId="99"/>
      <sheetData sheetId="100"/>
      <sheetData sheetId="101"/>
      <sheetData sheetId="102" refreshError="1"/>
      <sheetData sheetId="103" refreshError="1"/>
      <sheetData sheetId="104" refreshError="1"/>
      <sheetData sheetId="105" refreshError="1"/>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bstarct"/>
      <sheetName val="FS-Estimate"/>
      <sheetName val="FS-ABST-DRWNG (2)"/>
      <sheetName val="FS"/>
      <sheetName val="FS-ABST-DRWNG"/>
      <sheetName val="NOTE"/>
      <sheetName val="SUMMARY-EST (2)"/>
      <sheetName val="SUMMARY-EST"/>
      <sheetName val="FS-EST-RATE"/>
      <sheetName val="SUMMARY-EST-ACB (G+2)"/>
      <sheetName val="AB-GF-EST"/>
      <sheetName val="AB-FF-EST"/>
      <sheetName val="AB-TF-EST"/>
      <sheetName val="ABS-GF"/>
      <sheetName val="ABS-FF"/>
      <sheetName val="ABS-TF"/>
      <sheetName val="RATE ANALYSIS -AB-9-7-13"/>
      <sheetName val="FS-DORMITORY"/>
      <sheetName val="SUM-DOR-(G+1)"/>
      <sheetName val="LBD-Dormitory"/>
      <sheetName val="ABSTRACT-GF-D"/>
      <sheetName val="ABSTRACT-FF-D"/>
      <sheetName val="ABSTRACT-TF-D"/>
      <sheetName val="RATE ANALYSIS"/>
      <sheetName val="FS-PRINC-QTR"/>
      <sheetName val="SUM-PRINCIPAL QURT"/>
      <sheetName val="PRINC-ABST(GF)"/>
      <sheetName val="PRINC-ABST(TF)"/>
      <sheetName val="PRINC-EST"/>
      <sheetName val="PRINC-RT ANLS"/>
      <sheetName val="FS-TSQ-QTR (G+2)"/>
      <sheetName val="FS-TSQ-QTR (G)"/>
      <sheetName val="SUM-TSQ-(G only)"/>
      <sheetName val="TSQ(G)-LBD "/>
      <sheetName val="TSQ-(G only)"/>
      <sheetName val="TSQ-TF (only)"/>
      <sheetName val="SUM-TSQ-(G+2)"/>
      <sheetName val="TSQ(G+2)-LBD"/>
      <sheetName val="TSQ-GF"/>
      <sheetName val="TSQ-FF"/>
      <sheetName val="TSQ-SF"/>
      <sheetName val="TSQ-TF"/>
      <sheetName val="Rate Anlys-TSQ"/>
      <sheetName val="FS-NTSQ-QTR"/>
      <sheetName val="SUM-NTSQ-(G+1)"/>
      <sheetName val="NTSQ-LBD "/>
      <sheetName val="NTSQ-GF"/>
      <sheetName val="NTSQ-FF "/>
      <sheetName val="NTSQ-TF "/>
      <sheetName val="NTSQ-Rate Analysis "/>
      <sheetName val="FS-WS&amp;SW"/>
      <sheetName val="LBD-WS-PQ"/>
      <sheetName val="ABS-WATER SUPPLAY-PRINCIPAL "/>
      <sheetName val="LBD-SANITORY-PQ"/>
      <sheetName val=" Sanitation-ABSTRACT-PQ"/>
      <sheetName val="LBD-WS-TSQ(G+2)"/>
      <sheetName val="ABS-WATER SUPPLAY-TSQ(G+2)"/>
      <sheetName val="LBD-SANITORY-TSQ(G+2)"/>
      <sheetName val=" Sanitation-ABSTRACT-TSQ(G+2)"/>
      <sheetName val="LBD-WS-TSQ(G)"/>
      <sheetName val="ABS-WATER SUPPLAY-TSQ(G) "/>
      <sheetName val="LBD-SANITORY-TSQ(G)"/>
      <sheetName val=" Sanitation-ABSTRACT-TSQ(G)"/>
      <sheetName val="LBD-NTSQ-WS"/>
      <sheetName val="ABS-WATER SUPPLAY-NTSQ "/>
      <sheetName val="LBD-SANITORY-NTSQ"/>
      <sheetName val=" Sanitation-ABSTRACT-NTSQ"/>
      <sheetName val="LBD-DOR-WS "/>
      <sheetName val="ABS-DOR-WS"/>
      <sheetName val="LBD-SANITORY-DOR"/>
      <sheetName val=" Sanitation-ABSTRACT-DOR"/>
      <sheetName val="Drill bore"/>
      <sheetName val="FS-SEPTIC TANK"/>
      <sheetName val="Septic Tank-LBD-300 users"/>
      <sheetName val="Septic Tank-Abs-300 users"/>
      <sheetName val="Septic Tank-100 users- LBD"/>
      <sheetName val="Septic Tank-100 users-Abs"/>
      <sheetName val="SOAK-PIT"/>
      <sheetName val="ABSTRACT-SOAK-PIT"/>
      <sheetName val="FS-WASH-PLAT-EST"/>
      <sheetName val="WASH-PLAT-ABST"/>
      <sheetName val="WASH-PLAT-EST"/>
      <sheetName val="WASH-PLAT-DOR-LBD"/>
      <sheetName val="WASH-PLAT-DOR-ABS"/>
      <sheetName val="RATE ANLYS-WASH-PLTFR"/>
      <sheetName val="FS-CULVERT"/>
      <sheetName val="CULVERTS-ABST"/>
      <sheetName val="CULVERTS"/>
      <sheetName val="RATE ANALYSIS-CUL"/>
      <sheetName val="RAIN WATER HARVESTING"/>
      <sheetName val="RAIN WATER HARVESTING abs"/>
      <sheetName val="Rate analysis-RWH"/>
      <sheetName val="FS-ROAD"/>
      <sheetName val="ROAD-ABST"/>
      <sheetName val="ROAD"/>
      <sheetName val="RATE ANLYS-R &amp; D"/>
      <sheetName val="BARBED WIRE FENCING"/>
      <sheetName val="FENCING Abstract"/>
      <sheetName val="RATE ANLYS-FENCING"/>
      <sheetName val="FS-PD"/>
      <sheetName val="PLAY GROUND"/>
      <sheetName val="PLAY GROUND-ABS"/>
      <sheetName val="FS-SPORTS"/>
      <sheetName val="PLY GROUND ABSTRACT"/>
      <sheetName val="FS-BBC-EST"/>
      <sheetName val="BASKET BALL COURT "/>
      <sheetName val="BBC ABSTRACT"/>
      <sheetName val="FS-VBC-EST"/>
      <sheetName val="VOLLEY BALL COURT"/>
      <sheetName val="VBC ABSTRACT"/>
      <sheetName val="FS-KKC-EST"/>
      <sheetName val="KHO-KHO PLAY GROUND "/>
      <sheetName val="KHO-KHO ABSTRACT"/>
      <sheetName val="FS-BB-SC-EST"/>
      <sheetName val="BALL BADMINTON SHUTTLE COCK"/>
      <sheetName val="BB-SC ABSTRACT"/>
      <sheetName val="FS-LONG JUMP"/>
      <sheetName val="LONG JUMP GROUND "/>
      <sheetName val="LJ ABSTRACT"/>
      <sheetName val="FS-HIGH JUMP"/>
      <sheetName val="HIGH JUMP GROUND "/>
      <sheetName val="HJ ABSTRACT"/>
      <sheetName val="FS-KC-EST"/>
      <sheetName val="KABADDI COURT"/>
      <sheetName val="KC ABSTRACT"/>
      <sheetName val="S-W-HEAT-ABST (2)"/>
      <sheetName val="S-S-LIGHT-ABST (2)"/>
      <sheetName val="S-S-LIGHT-EST (2)"/>
      <sheetName val="FS-INT-EXT-ELE-ABST"/>
      <sheetName val="INT-ELE-ABST (2)"/>
      <sheetName val="INT-ELE-LBD"/>
      <sheetName val="FS-INT-EXT-ELE (2)"/>
      <sheetName val="EST-EXT-ELE (2)"/>
      <sheetName val="FS-INT-EXT-ELE"/>
      <sheetName val="Abstract blockwise"/>
      <sheetName val="Conduit"/>
      <sheetName val="WIRING"/>
      <sheetName val="Fixture"/>
      <sheetName val="M.S.BOX &amp; PLASTIC SHEET"/>
      <sheetName val="Other Items"/>
      <sheetName val="COMPARATIVE"/>
      <sheetName val="Labour"/>
      <sheetName val="Material"/>
      <sheetName val="Plant &amp;  Machinery"/>
      <sheetName val="ab-steel1"/>
      <sheetName val="Data"/>
      <sheetName val="final abstract"/>
      <sheetName val="Below_Earth"/>
      <sheetName val="Rubber_Gaskets"/>
      <sheetName val="DATA_P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2">
          <cell r="A2" t="str">
            <v>TAL:DEVDURGA                                   KOTHADODDI                             DIST:RAICHUR</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sheetData sheetId="120" refreshError="1"/>
      <sheetData sheetId="121" refreshError="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END-END"/>
      <sheetName val="FS-BBC-EST"/>
      <sheetName val="FS-BB-SC-EST"/>
      <sheetName val="FS-HIGH JUMP"/>
      <sheetName val="FS-KC-EST"/>
      <sheetName val="FS-KKC-EST"/>
      <sheetName val="FS-LONG JUMP"/>
      <sheetName val="FS-SPORTS"/>
      <sheetName val="FS-VBC-EST"/>
      <sheetName val="FS-BOREWELL"/>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RA7"/>
      <sheetName val="Av.G Level"/>
      <sheetName val="labour &amp; Centering"/>
      <sheetName val="FORM7"/>
    </sheetNames>
    <sheetDataSet>
      <sheetData sheetId="0"/>
      <sheetData sheetId="1"/>
      <sheetData sheetId="2">
        <row r="4">
          <cell r="G4">
            <v>206</v>
          </cell>
        </row>
        <row r="23">
          <cell r="G23">
            <v>122</v>
          </cell>
        </row>
        <row r="27">
          <cell r="G27">
            <v>16.8</v>
          </cell>
        </row>
        <row r="30">
          <cell r="G30">
            <v>25</v>
          </cell>
        </row>
        <row r="31">
          <cell r="G31">
            <v>25</v>
          </cell>
        </row>
        <row r="51">
          <cell r="G51">
            <v>994</v>
          </cell>
        </row>
      </sheetData>
      <sheetData sheetId="3">
        <row r="5">
          <cell r="D5">
            <v>136.94999999999999</v>
          </cell>
        </row>
        <row r="15">
          <cell r="D15">
            <v>140.9</v>
          </cell>
        </row>
        <row r="22">
          <cell r="D22">
            <v>141.9</v>
          </cell>
        </row>
      </sheetData>
      <sheetData sheetId="4">
        <row r="4">
          <cell r="D4">
            <v>590.62</v>
          </cell>
        </row>
        <row r="45">
          <cell r="D45">
            <v>23809.200000000001</v>
          </cell>
        </row>
        <row r="46">
          <cell r="D46">
            <v>24</v>
          </cell>
        </row>
        <row r="69">
          <cell r="D69">
            <v>17</v>
          </cell>
        </row>
        <row r="70">
          <cell r="D70">
            <v>144</v>
          </cell>
        </row>
        <row r="88">
          <cell r="D88">
            <v>75</v>
          </cell>
        </row>
        <row r="91">
          <cell r="D91">
            <v>384</v>
          </cell>
        </row>
        <row r="92">
          <cell r="D92">
            <v>474</v>
          </cell>
        </row>
        <row r="93">
          <cell r="D93">
            <v>300</v>
          </cell>
        </row>
        <row r="95">
          <cell r="D95">
            <v>24</v>
          </cell>
        </row>
        <row r="109">
          <cell r="D109">
            <v>90</v>
          </cell>
        </row>
        <row r="110">
          <cell r="D110">
            <v>14.4</v>
          </cell>
        </row>
        <row r="111">
          <cell r="D111">
            <v>50</v>
          </cell>
        </row>
        <row r="130">
          <cell r="D130">
            <v>30000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END-END"/>
      <sheetName val="FS-BBC-EST"/>
      <sheetName val="FS-BB-SC-EST"/>
      <sheetName val="FS-HIGH JUMP"/>
      <sheetName val="FS-KKC-EST"/>
      <sheetName val="FS-LONG JUMP"/>
      <sheetName val="FS-SPORTS"/>
      <sheetName val="FS-VBC-EST"/>
      <sheetName val="ab-steel1"/>
      <sheetName val="RA7"/>
      <sheetName val="INPUT"/>
      <sheetName val="Format-5"/>
      <sheetName val="PROG_DATA"/>
      <sheetName val="Timesheet"/>
      <sheetName val="LLEGADA"/>
      <sheetName val="data"/>
      <sheetName val="DESBASTE"/>
      <sheetName val="FIRST"/>
      <sheetName val="SCHEMATIC-EX&amp;PR"/>
      <sheetName val="Sheet11"/>
      <sheetName val="EST- Laxmidevipally"/>
      <sheetName val="C-data"/>
      <sheetName val="ANGAN"/>
      <sheetName val="Estt"/>
      <sheetName val="r"/>
      <sheetName val="EST"/>
      <sheetName val="Sluice V C DI Pipe- Short B (2)"/>
      <sheetName val="BASE_ALL"/>
      <sheetName val="Information"/>
      <sheetName val="Motor Data"/>
      <sheetName val="Levels"/>
      <sheetName val="SLAB DESIGN"/>
      <sheetName val="MRATES"/>
      <sheetName val="Road Detail Est."/>
      <sheetName val="CD Data"/>
      <sheetName val="t_prsr"/>
      <sheetName val="wh"/>
      <sheetName val="Labour &amp; Plant"/>
      <sheetName val="quarry"/>
      <sheetName val="purpose&amp;input"/>
      <sheetName val="0+655"/>
      <sheetName val="Road data"/>
      <sheetName val="Design of two-way slab"/>
      <sheetName val="ssr-rates"/>
      <sheetName val=" 12.Input Septic Tank "/>
      <sheetName val="WR"/>
      <sheetName val="Binnies"/>
      <sheetName val="1994"/>
      <sheetName val="Cover sheet"/>
      <sheetName val="id"/>
      <sheetName val="l"/>
      <sheetName val="Sheet3"/>
      <sheetName val="detls"/>
      <sheetName val="PVC weights"/>
      <sheetName val="Rectangular Beam"/>
      <sheetName val="PVC_dia"/>
      <sheetName val="int-Dia-pvc"/>
      <sheetName val="ESTIMATE"/>
      <sheetName val="EDWise"/>
      <sheetName val="Lead"/>
      <sheetName val="Material "/>
      <sheetName val="RMR"/>
      <sheetName val="ARRR-ver-1104"/>
      <sheetName val="Lead (Final)"/>
      <sheetName val="leads"/>
      <sheetName val="Rising Main"/>
      <sheetName val="Prjt"/>
      <sheetName val="JACKWELL"/>
      <sheetName val="CH-8"/>
      <sheetName val="data existing_do not delete"/>
      <sheetName val="Main sheet"/>
      <sheetName val="STAMT"/>
      <sheetName val="(1)FILL FIRST"/>
      <sheetName val="m"/>
      <sheetName val="WATER-HAMMER"/>
      <sheetName val="Av.G Level"/>
      <sheetName val="abs road"/>
      <sheetName val="Rates"/>
      <sheetName val="SoR"/>
      <sheetName val="IWR_Rabi_CP1_Barwani_CWR (L)"/>
      <sheetName val="IWR_Rabi_CP1_Barwani_CWR(G)"/>
      <sheetName val="Water_Planning"/>
      <sheetName val="kC"/>
      <sheetName val="Analy"/>
      <sheetName val="IV(R)"/>
      <sheetName val="SUMMERY"/>
      <sheetName val="HT-INTROD"/>
      <sheetName val="7 Other Costs"/>
      <sheetName val="bASICDATA"/>
      <sheetName val="Proforma B"/>
      <sheetName val="labour &amp; Centering"/>
      <sheetName val="FIN_DGN"/>
      <sheetName val="Sheet5"/>
      <sheetName val="mlead"/>
      <sheetName val="KEOLARI"/>
      <sheetName val="Data base"/>
      <sheetName val="Nspt-smp-final-ORIGINAL"/>
      <sheetName val="Hamlet_Data_2300"/>
      <sheetName val="habs-list"/>
      <sheetName val="int-Dia"/>
      <sheetName val="nodes"/>
      <sheetName val="Leads 08-09"/>
      <sheetName val="app2"/>
      <sheetName val="Culverts"/>
      <sheetName val="Synergy Sales Budget"/>
    </sheetNames>
    <sheetDataSet>
      <sheetData sheetId="0"/>
      <sheetData sheetId="1"/>
      <sheetData sheetId="2">
        <row r="4">
          <cell r="G4">
            <v>206</v>
          </cell>
        </row>
      </sheetData>
      <sheetData sheetId="3">
        <row r="3">
          <cell r="D3">
            <v>80.2</v>
          </cell>
        </row>
        <row r="6">
          <cell r="D6">
            <v>88.5</v>
          </cell>
        </row>
        <row r="11">
          <cell r="D11">
            <v>87.5</v>
          </cell>
        </row>
      </sheetData>
      <sheetData sheetId="4">
        <row r="17">
          <cell r="D17">
            <v>457</v>
          </cell>
        </row>
        <row r="19">
          <cell r="D19">
            <v>296</v>
          </cell>
        </row>
        <row r="38">
          <cell r="D38">
            <v>40</v>
          </cell>
        </row>
        <row r="47">
          <cell r="D47">
            <v>149.35</v>
          </cell>
        </row>
        <row r="48">
          <cell r="D48">
            <v>13</v>
          </cell>
        </row>
        <row r="49">
          <cell r="D49">
            <v>7.71</v>
          </cell>
        </row>
        <row r="50">
          <cell r="D50">
            <v>1.48</v>
          </cell>
        </row>
        <row r="74">
          <cell r="D74">
            <v>6</v>
          </cell>
        </row>
        <row r="97">
          <cell r="D97">
            <v>1406</v>
          </cell>
        </row>
        <row r="113">
          <cell r="D113">
            <v>4499</v>
          </cell>
        </row>
        <row r="114">
          <cell r="D114">
            <v>4499</v>
          </cell>
        </row>
        <row r="115">
          <cell r="D115">
            <v>2306</v>
          </cell>
        </row>
        <row r="117">
          <cell r="D117">
            <v>1526</v>
          </cell>
        </row>
        <row r="118">
          <cell r="D118">
            <v>5367</v>
          </cell>
        </row>
        <row r="119">
          <cell r="D119">
            <v>4109</v>
          </cell>
        </row>
        <row r="120">
          <cell r="D120">
            <v>2999</v>
          </cell>
        </row>
        <row r="122">
          <cell r="D122">
            <v>1612</v>
          </cell>
        </row>
        <row r="126">
          <cell r="D126">
            <v>139</v>
          </cell>
        </row>
        <row r="129">
          <cell r="D129">
            <v>28190</v>
          </cell>
        </row>
        <row r="131">
          <cell r="D131">
            <v>28190</v>
          </cell>
        </row>
        <row r="136">
          <cell r="D136">
            <v>250</v>
          </cell>
        </row>
        <row r="138">
          <cell r="D138">
            <v>150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FS-BB-SC-EST"/>
      <sheetName val="FS-BOREWELL"/>
      <sheetName val="FS-HIGH JUMP"/>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old boq"/>
      <sheetName val="RA7"/>
      <sheetName val="ABSTRACT"/>
      <sheetName val="FT-05-02IsoBOM"/>
      <sheetName val="NJP"/>
      <sheetName val="HYDRAULICS"/>
      <sheetName val="Translatin II"/>
      <sheetName val="Translation"/>
      <sheetName val="code"/>
      <sheetName val="Rainfall_Alirajpur"/>
      <sheetName val="Des"/>
      <sheetName val="WR (2)"/>
      <sheetName val="Lead (Final)"/>
      <sheetName val="kachner cl38"/>
      <sheetName val="Main_Canal_Data_balgaon"/>
      <sheetName val="Fixation_Principal_Level"/>
      <sheetName val="WR"/>
      <sheetName val="Waste_Weir"/>
      <sheetName val="Binnies"/>
      <sheetName val="Area_Capacity"/>
      <sheetName val="A"/>
      <sheetName val="Rainfall_Bhagwanpura"/>
      <sheetName val="Fixations_Principal_level"/>
      <sheetName val="Water_Planning_conti.."/>
      <sheetName val="Assumptions"/>
      <sheetName val="17__Abst.CWR(Gravity)"/>
      <sheetName val="R.MAIN"/>
      <sheetName val="Spill channel"/>
      <sheetName val="I.P"/>
      <sheetName val="Sheet7"/>
      <sheetName val="Water_Planning"/>
      <sheetName val="Ele-Capacity"/>
      <sheetName val="Flood &amp; Lift"/>
      <sheetName val="CALC_Minor_Flows "/>
      <sheetName val="CALC_MC_Flows"/>
      <sheetName val="co_5"/>
      <sheetName val="zone-2"/>
      <sheetName val="DETAILED"/>
      <sheetName val="wtr pln minor-2"/>
      <sheetName val="drf_Khargone"/>
      <sheetName val="Outlet Details"/>
      <sheetName val="JACKWELL"/>
      <sheetName val="I-CO"/>
      <sheetName val="CPIPE2"/>
      <sheetName val="IWR_Rabi_CP1_Barwani_CWR (L)"/>
      <sheetName val="IWR_Rabi_CP1_Barwani_CWR(G)"/>
      <sheetName val="Hydralic design"/>
      <sheetName val="DESIGN"/>
      <sheetName val="HFL CALCULATION"/>
      <sheetName val="Kc_Values"/>
      <sheetName val="Pop_Ann1"/>
      <sheetName val="Sheet11"/>
      <sheetName val="Basic Data Sheet"/>
      <sheetName val="Pier Design(with offset)"/>
      <sheetName val="Cd"/>
      <sheetName val="basdat"/>
      <sheetName val="Planning"/>
      <sheetName val="Data-Works (Final)"/>
      <sheetName val="CCA_cal (2)"/>
      <sheetName val="Rainfall_Jobat_Rainfall_Runoff"/>
      <sheetName val="Sheet4"/>
      <sheetName val="Z1_DATA"/>
      <sheetName val="MHNO_LEV"/>
      <sheetName val="21_Waste_Weir New"/>
      <sheetName val="Area_Capacity Dhawaliya"/>
      <sheetName val="Fixation_Principal_Level Bhelya"/>
      <sheetName val="Fixation_Principal_Level Dhawal"/>
      <sheetName val="working survey-1"/>
      <sheetName val="GP"/>
      <sheetName val="Attributes"/>
      <sheetName val="Rainfall_Khargone"/>
      <sheetName val="cot cal"/>
      <sheetName val="routing (2)"/>
      <sheetName val="Spill-Hydro design"/>
      <sheetName val="HFL Calculation (routed)"/>
      <sheetName val="rcd"/>
      <sheetName val="ROY"/>
      <sheetName val="DATA"/>
      <sheetName val="CONNECT"/>
      <sheetName val="Design_VRB"/>
      <sheetName val="zone-8"/>
      <sheetName val="Pati_R-R Analysis (2)"/>
      <sheetName val="Unit-I"/>
      <sheetName val="D1_CO"/>
      <sheetName val="Sheet3"/>
      <sheetName val="Plant_&amp;__Machinery"/>
      <sheetName val="Summary_of_Rates"/>
      <sheetName val="Basic_Approach"/>
      <sheetName val="Plant_&amp;__Machinery1"/>
      <sheetName val="Summary_of_Rates1"/>
      <sheetName val="Basic_Approach1"/>
      <sheetName val="Schedule B"/>
      <sheetName val="ABST (7)"/>
      <sheetName val="Av.G Level"/>
      <sheetName val="Prjt"/>
      <sheetName val="Bongaon"/>
      <sheetName val="Jeerat"/>
      <sheetName val="travel_per"/>
      <sheetName val="DETAILED  BOQ"/>
      <sheetName val="3BPA00132-5-3 W plan HVPNL"/>
      <sheetName val="Lead"/>
      <sheetName val="RA-CD"/>
      <sheetName val="RD-Est"/>
      <sheetName val="IWR_Rabi_CP1_Barwani_CWR"/>
      <sheetName val="UH"/>
      <sheetName val="Routing"/>
      <sheetName val="RD"/>
      <sheetName val="Vaij population forcast_anx1"/>
      <sheetName val="Bed Class"/>
      <sheetName val="Cs"/>
      <sheetName val="DVALUE"/>
      <sheetName val="SewerCAD Pipe Data-Actual 2040"/>
      <sheetName val="SewerCAD MH Data"/>
      <sheetName val="Design 2040 Design Flows-(1)"/>
      <sheetName val="THK"/>
      <sheetName val="L040"/>
      <sheetName val="Material "/>
      <sheetName val="Package-2"/>
      <sheetName val="habs-list"/>
      <sheetName val="int-Dia"/>
      <sheetName val="nodes"/>
      <sheetName val="Hamlet_Data_2300"/>
      <sheetName val="kC"/>
      <sheetName val="hdpe weights"/>
      <sheetName val="Culverts"/>
      <sheetName val="detls"/>
      <sheetName val="HDPE-pipe-rates"/>
      <sheetName val="pvc-pipe-rates"/>
      <sheetName val="ESTIMATE"/>
      <sheetName val="BASE_ALL"/>
      <sheetName val="Nspt-smp-final-ORIGINAL"/>
      <sheetName val="m"/>
      <sheetName val="Below_Earth"/>
      <sheetName val="List (08-09) SC.."/>
      <sheetName val="Assessment Sheet"/>
      <sheetName val="Fixation_Principal_Level "/>
      <sheetName val="Water_Planning dhwaliya"/>
      <sheetName val="Effective_Rainfall"/>
      <sheetName val="Anicut-abstract"/>
      <sheetName val="Road Detail Est."/>
      <sheetName val="leads"/>
      <sheetName val="KEOLARI"/>
      <sheetName val="Rates"/>
      <sheetName val="MRATES"/>
      <sheetName val="r"/>
      <sheetName val="l"/>
      <sheetName val="New33KVSS_E3"/>
      <sheetName val="Prop aug of Ex 33KVSS_E3a"/>
      <sheetName val="Data base"/>
      <sheetName val="FIRST"/>
      <sheetName val="NALA-LS"/>
      <sheetName val="X-BOX HYD"/>
      <sheetName val="X-TRAIL PIT DETAILS"/>
      <sheetName val="X-BLOCK LEVELS"/>
      <sheetName val="MACRO-BACK UP"/>
      <sheetName val="Side walls (earth)"/>
      <sheetName val="Sheet5"/>
      <sheetName val="Activity No (A) ( 12)  "/>
      <sheetName val="DREV"/>
      <sheetName val="E6"/>
      <sheetName val="E8"/>
      <sheetName val="E11"/>
      <sheetName val="CREV"/>
      <sheetName val="mlead"/>
      <sheetName val="PS1"/>
      <sheetName val="labour &amp; Centering"/>
      <sheetName val="EST"/>
      <sheetName val="RMR"/>
      <sheetName val="EST- Laxmidevipally"/>
      <sheetName val="C-data"/>
      <sheetName val="Analy"/>
      <sheetName val="Leads 08-09"/>
      <sheetName val="Road data"/>
      <sheetName val="Main sheet"/>
      <sheetName val="m1"/>
      <sheetName val="data existing_do not delete"/>
      <sheetName val="QTY"/>
      <sheetName val="int-Dia-pvc"/>
      <sheetName val="Scheme Area Details_Block__ C2"/>
      <sheetName val="QUOT_1"/>
      <sheetName val="app2"/>
      <sheetName val="BTR"/>
      <sheetName val="Cover sheet"/>
      <sheetName val="Input Sheet"/>
      <sheetName val="PROG_DATA"/>
      <sheetName val="Format-5"/>
      <sheetName val="WR (Lift)"/>
      <sheetName val="BOQ-Part1"/>
      <sheetName val="Sweeper Machine"/>
      <sheetName val="annexture-g1"/>
      <sheetName val="A 3.7"/>
      <sheetName val="SoR"/>
      <sheetName val="Sheet6"/>
      <sheetName val="SoR21_22"/>
      <sheetName val="REVENUES &amp; BS"/>
      <sheetName val="ABUT MASTER"/>
      <sheetName val="water prop."/>
      <sheetName val="A _ F"/>
    </sheetNames>
    <sheetDataSet>
      <sheetData sheetId="0"/>
      <sheetData sheetId="1"/>
      <sheetData sheetId="2" refreshError="1">
        <row r="25">
          <cell r="G25">
            <v>1854</v>
          </cell>
        </row>
        <row r="34">
          <cell r="G34">
            <v>386</v>
          </cell>
        </row>
        <row r="49">
          <cell r="G49">
            <v>293</v>
          </cell>
        </row>
        <row r="53">
          <cell r="G53">
            <v>300</v>
          </cell>
        </row>
      </sheetData>
      <sheetData sheetId="3" refreshError="1">
        <row r="16">
          <cell r="D16">
            <v>139.62</v>
          </cell>
        </row>
        <row r="17">
          <cell r="D17">
            <v>139.62</v>
          </cell>
        </row>
        <row r="19">
          <cell r="D19">
            <v>139.62</v>
          </cell>
        </row>
      </sheetData>
      <sheetData sheetId="4" refreshError="1">
        <row r="146">
          <cell r="D146">
            <v>46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ow r="25">
          <cell r="G25">
            <v>1854</v>
          </cell>
        </row>
      </sheetData>
      <sheetData sheetId="148">
        <row r="25">
          <cell r="G25">
            <v>1854</v>
          </cell>
        </row>
      </sheetData>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FS-BOREWELL"/>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RA7"/>
      <sheetName val="FORM7"/>
      <sheetName val="Lead"/>
      <sheetName val="labour &amp; Centering"/>
      <sheetName val="Rates"/>
    </sheetNames>
    <sheetDataSet>
      <sheetData sheetId="0"/>
      <sheetData sheetId="1"/>
      <sheetData sheetId="2">
        <row r="20">
          <cell r="G20">
            <v>840</v>
          </cell>
        </row>
      </sheetData>
      <sheetData sheetId="3"/>
      <sheetData sheetId="4">
        <row r="64">
          <cell r="D64">
            <v>301.8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FS-BOREWELL"/>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RA7"/>
      <sheetName val="Av.G Level"/>
    </sheetNames>
    <sheetDataSet>
      <sheetData sheetId="0"/>
      <sheetData sheetId="1"/>
      <sheetData sheetId="2"/>
      <sheetData sheetId="3">
        <row r="16">
          <cell r="D16">
            <v>82.95</v>
          </cell>
        </row>
      </sheetData>
      <sheetData sheetId="4">
        <row r="137">
          <cell r="D137">
            <v>225</v>
          </cell>
        </row>
        <row r="144">
          <cell r="D144">
            <v>147.1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FS-BB-SC-EST"/>
      <sheetName val="RA7"/>
      <sheetName val="WR"/>
      <sheetName val="Rainfall_Jobat_Rainfall_Runoff"/>
      <sheetName val="routing (2)"/>
      <sheetName val="Fixation_Principal_Level"/>
      <sheetName val="Spill-Hydro design"/>
      <sheetName val="HFL Calculation (routed)"/>
      <sheetName val="Rainfall_Khargone"/>
      <sheetName val="Kc_Values"/>
      <sheetName val="Z1_DATA"/>
      <sheetName val="MHNO_LEV"/>
      <sheetName val="Hydraulic"/>
      <sheetName val="R.MAIN"/>
      <sheetName val="Sheet11"/>
      <sheetName val="Binnies"/>
      <sheetName val="Basic Data Sheet"/>
      <sheetName val="Data"/>
      <sheetName val="Des"/>
      <sheetName val="WR (2)"/>
      <sheetName val="Area_Capacity"/>
      <sheetName val="Water_Planning"/>
      <sheetName val="17__Abst.CWR(Gravity)"/>
      <sheetName val="21_Waste_Weir New"/>
      <sheetName val="DETAILED"/>
      <sheetName val="zone-2"/>
      <sheetName val="travel_per"/>
      <sheetName val="FT-05-02IsoBOM"/>
      <sheetName val="prjt"/>
      <sheetName val="Chamber on BW "/>
      <sheetName val="FACE"/>
      <sheetName val="HYDRAULICS"/>
      <sheetName val="3BPA00132-5-3 W plan HVPNL"/>
      <sheetName val="Format-5"/>
      <sheetName val="Rates"/>
      <sheetName val="Lead"/>
      <sheetName val="abs road"/>
      <sheetName val="Road data"/>
      <sheetName val="Motor Data"/>
      <sheetName val="PROCTOR"/>
      <sheetName val="leads"/>
      <sheetName val="Activity No (A) ( 12)  "/>
      <sheetName val="Data base"/>
      <sheetName val="Lead (Final)"/>
      <sheetName val="labour &amp; Centering"/>
      <sheetName val="r"/>
      <sheetName val="MRATES"/>
      <sheetName val="l"/>
      <sheetName val="BTR"/>
      <sheetName val="BASE_ALL"/>
      <sheetName val="Material "/>
      <sheetName val="design"/>
      <sheetName val="Av.G Level"/>
      <sheetName val="kC"/>
      <sheetName val="Analy"/>
      <sheetName val="mlead"/>
      <sheetName val="Sheet6"/>
      <sheetName val="Sheet5"/>
      <sheetName val="FIRST"/>
      <sheetName val="NALA-LS"/>
      <sheetName val="X-BOX HYD"/>
      <sheetName val="X-TRAIL PIT DETAILS"/>
      <sheetName val="X-BLOCK LEVELS"/>
      <sheetName val="MACRO-BACK UP"/>
      <sheetName val="Side walls (earth)"/>
      <sheetName val="RMR"/>
      <sheetName val="Line"/>
      <sheetName val="KEOLARI"/>
      <sheetName val="detls"/>
      <sheetName val="hdpe weights"/>
      <sheetName val="stone"/>
      <sheetName val="Index"/>
      <sheetName val="BTR (2)"/>
      <sheetName val="User input"/>
      <sheetName val="SLAB DESIGN"/>
      <sheetName val="Labour &amp; Plant"/>
      <sheetName val="0+655"/>
      <sheetName val="Data_Base"/>
      <sheetName val="data existing_do not delete"/>
      <sheetName val="ABUT MASTER"/>
      <sheetName val="ESTIMATE"/>
      <sheetName val=" datas"/>
      <sheetName val="OverviewBarmer"/>
      <sheetName val="(4)F-81 Exp.side"/>
      <sheetName val="m"/>
      <sheetName val="m1"/>
      <sheetName val="Scheme Area Details_Block__ C2"/>
      <sheetName val="app2"/>
      <sheetName val="PROG_DATA"/>
      <sheetName val="List (08-09) SC.."/>
      <sheetName val="01-DATA INPUT"/>
      <sheetName val="Input Sheet"/>
      <sheetName val="ord-lost_98&amp;99"/>
      <sheetName val="AFFLUX CALC"/>
      <sheetName val="PROTECTION"/>
      <sheetName val="AFF DRAW"/>
      <sheetName val="TEL CALC"/>
      <sheetName val="INSTRUCT"/>
      <sheetName val="DS HFL "/>
      <sheetName val="VENT DESIGN "/>
      <sheetName val="Side walls-Slab"/>
      <sheetName val="TRANSITIONS"/>
      <sheetName val="Main_Canal_Data_balgaon"/>
      <sheetName val="Stability Abutment"/>
      <sheetName val="03-HYDRAULIC"/>
      <sheetName val="M.R.1"/>
      <sheetName val="Concrete_D."/>
      <sheetName val="Proc _ Detail"/>
      <sheetName val="Rate Analysis "/>
      <sheetName val="SoR"/>
      <sheetName val="NonSSR"/>
      <sheetName val="Project Management Main"/>
      <sheetName val="Legal Risk Analysis"/>
      <sheetName val="S2groupcode"/>
      <sheetName val="PLAN_FEB97"/>
      <sheetName val="Input"/>
      <sheetName val="MPR_PA_1"/>
    </sheetNames>
    <sheetDataSet>
      <sheetData sheetId="0"/>
      <sheetData sheetId="1"/>
      <sheetData sheetId="2">
        <row r="25">
          <cell r="G25">
            <v>1854</v>
          </cell>
        </row>
      </sheetData>
      <sheetData sheetId="3">
        <row r="16">
          <cell r="D16">
            <v>139.62</v>
          </cell>
        </row>
      </sheetData>
      <sheetData sheetId="4">
        <row r="146">
          <cell r="D146">
            <v>46</v>
          </cell>
        </row>
        <row r="154">
          <cell r="D154" t="str">
            <v>Input Rate</v>
          </cell>
        </row>
        <row r="155">
          <cell r="D155" t="str">
            <v>Input Rate</v>
          </cell>
        </row>
        <row r="156">
          <cell r="D156" t="str">
            <v>Input Rate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JACKWELL"/>
      <sheetName val="Material "/>
      <sheetName val="old boq"/>
      <sheetName val="RA7"/>
      <sheetName val="MainBldg"/>
      <sheetName val="Stability Abutment"/>
      <sheetName val="03-HYDRAULIC"/>
      <sheetName val="RES-PLANNING"/>
      <sheetName val="WR"/>
      <sheetName val="Rainfall_Jobat_Rainfall_Runoff"/>
      <sheetName val="R.MAIN"/>
      <sheetName val="Kc_Values"/>
      <sheetName val="CONNECT"/>
      <sheetName val="kachner cl38"/>
      <sheetName val="Binnies"/>
      <sheetName val="DRAINAGE SYPHON"/>
      <sheetName val="Assumptions"/>
      <sheetName val="Pop_Ann1"/>
      <sheetName val="Gallery"/>
      <sheetName val="Sheet4"/>
      <sheetName val="Main_Canal_Data_balgaon"/>
      <sheetName val="Translatin II"/>
      <sheetName val="Translation"/>
      <sheetName val="code"/>
      <sheetName val="WR (2)"/>
      <sheetName val="17__Abst.CWR(Gravity)"/>
      <sheetName val="Area_Capacity Dhawaliya"/>
      <sheetName val="Water_Planning_conti.."/>
      <sheetName val="A"/>
      <sheetName val="Fixation_Principal_Level Bhelya"/>
      <sheetName val="Fixation_Principal_Level Dhawal"/>
      <sheetName val="Hydraulic"/>
      <sheetName val="prjt"/>
      <sheetName val="Vaij population forcast_anx1"/>
      <sheetName val="Rainfall_Alirajpur"/>
      <sheetName val="21_Waste_Weir New"/>
      <sheetName val="Spill channel"/>
      <sheetName val="I.P"/>
      <sheetName val="Sheet7"/>
      <sheetName val="Water_Planning"/>
      <sheetName val="Ele-Capacity"/>
      <sheetName val="Area_Capacity"/>
      <sheetName val="Fixation_Principal_Level"/>
      <sheetName val="Waste_Weir"/>
      <sheetName val="Bed Class"/>
      <sheetName val="Cd"/>
      <sheetName val="CPIPE2"/>
      <sheetName val="Cs"/>
      <sheetName val="DVALUE"/>
      <sheetName val="SewerCAD Pipe Data-Actual 2040"/>
      <sheetName val="SewerCAD MH Data"/>
      <sheetName val="Design 2040 Design Flows-(1)"/>
      <sheetName val="THK"/>
      <sheetName val="Design_VRB"/>
      <sheetName val="Rainfall_Bhagwanpura"/>
      <sheetName val="Fixations_Principal_level"/>
      <sheetName val="Lead (Final)"/>
      <sheetName val="Z1_DATA"/>
      <sheetName val="MHNO_LEV"/>
      <sheetName val="Sheet3"/>
      <sheetName val="Des"/>
      <sheetName val="Anicut-abstract"/>
      <sheetName val="zone-8"/>
      <sheetName val="Pier Design(with offset)"/>
      <sheetName val="IWR_Rabi_CP1_Barwani_CWR"/>
      <sheetName val="zone-2"/>
      <sheetName val="UH"/>
      <sheetName val="Routing"/>
      <sheetName val="Flood &amp; Lift"/>
      <sheetName val="DETAILED"/>
      <sheetName val="co_5"/>
      <sheetName val="D2_CO"/>
      <sheetName val="HYDRAULICS"/>
      <sheetName val="IWR_Rabi_CP1_Barwani_CWR (L)"/>
      <sheetName val="IWR_Rabi_CP1_Barwani_CWR(G)"/>
      <sheetName val="Rainfall_Khargone"/>
      <sheetName val="cot cal"/>
      <sheetName val="Data-Works (Final)"/>
      <sheetName val="DESIGN"/>
      <sheetName val="DEY   VAJATI"/>
      <sheetName val="G.I.S."/>
      <sheetName val="Planning"/>
      <sheetName val="DATA"/>
      <sheetName val="Fixation_Principal_Level "/>
      <sheetName val="Water_Planning dhwaliya"/>
      <sheetName val="Unit-I"/>
      <sheetName val="CALC_2R"/>
      <sheetName val="Basic Data Sheet"/>
      <sheetName val="Routing (2)"/>
      <sheetName val="Spill-Hydro design"/>
      <sheetName val="HFL Calculation (routed)"/>
      <sheetName val="CALC_Minor_Flows "/>
      <sheetName val="CALC_MC_Flows"/>
      <sheetName val="Plant_&amp;__Machinery"/>
      <sheetName val="Summary_of_Rates"/>
      <sheetName val="Basic_Approach"/>
      <sheetName val="Plant_&amp;__Machinery1"/>
      <sheetName val="Summary_of_Rates1"/>
      <sheetName val="Basic_Approach1"/>
      <sheetName val="FT-05-02IsoBOM"/>
      <sheetName val="Format-15(A)"/>
      <sheetName val="INDEX"/>
      <sheetName val="water prop."/>
      <sheetName val="NJP"/>
      <sheetName val=" datas"/>
      <sheetName val="Sheet11"/>
      <sheetName val="Outlet Details"/>
      <sheetName val="tables"/>
      <sheetName val="D1_CO"/>
      <sheetName val="FACE"/>
      <sheetName val="HWEQUIV"/>
      <sheetName val="RA-CD"/>
      <sheetName val="M.R.1"/>
      <sheetName val="Lead"/>
      <sheetName val="SLAB DESIGN"/>
      <sheetName val="Rates"/>
      <sheetName val="Leads"/>
      <sheetName val="abs road"/>
      <sheetName val="Road data"/>
      <sheetName val="kC"/>
      <sheetName val="Labour &amp; Plant"/>
      <sheetName val="Road Detail Est."/>
      <sheetName val="mlead"/>
      <sheetName val="Levels"/>
      <sheetName val="Analysis"/>
      <sheetName val="labour &amp; Centering"/>
      <sheetName val="0+655"/>
      <sheetName val="I-CO"/>
      <sheetName val="Lavel DATA"/>
      <sheetName val="EDWise"/>
      <sheetName val="m"/>
      <sheetName val="BASE_ALL"/>
      <sheetName val="PS1"/>
      <sheetName val="Av.G Level"/>
      <sheetName val="MRATES"/>
      <sheetName val="RMR"/>
      <sheetName val="Line"/>
      <sheetName val="Nspt-smp-final-ORIGINAL"/>
      <sheetName val="Leads 08-09"/>
      <sheetName val="ESTIMATE"/>
      <sheetName val="detls"/>
      <sheetName val="Civil Boq"/>
      <sheetName val="DI"/>
      <sheetName val="bldg"/>
      <sheetName val="BTR"/>
      <sheetName val="STAMT"/>
      <sheetName val="User input"/>
      <sheetName val="Leads 05-06"/>
      <sheetName val="Data_Base"/>
      <sheetName val="r"/>
      <sheetName val="l"/>
      <sheetName val="habs-list"/>
      <sheetName val="int-Dia"/>
      <sheetName val="nodes"/>
      <sheetName val="quarry"/>
      <sheetName val="FIRST"/>
      <sheetName val="NALA-LS"/>
      <sheetName val="X-BOX HYD"/>
      <sheetName val="X-TRAIL PIT DETAILS"/>
      <sheetName val="X-BLOCK LEVELS"/>
      <sheetName val="MACRO-BACK UP"/>
      <sheetName val="Side walls (earth)"/>
      <sheetName val="KEOLARI"/>
      <sheetName val="hdpe weights"/>
      <sheetName val="Form_E6"/>
      <sheetName val="E8"/>
      <sheetName val="E11"/>
      <sheetName val="QUOT_1"/>
      <sheetName val="app2"/>
      <sheetName val="HDPE-pipe-rates"/>
      <sheetName val="pvc-pipe-rates"/>
      <sheetName val="Activity No (A) ( 12)  "/>
      <sheetName val="Data base"/>
      <sheetName val="Legal Risk Analysis"/>
      <sheetName val="WATER-HAMMER"/>
      <sheetName val="01-DATA INPUT"/>
      <sheetName val="Input Sheet"/>
      <sheetName val="laroux"/>
      <sheetName val="Intro"/>
      <sheetName val="ult"/>
      <sheetName val="trans"/>
      <sheetName val="BOX"/>
      <sheetName val="BOX (2)"/>
      <sheetName val="1"/>
      <sheetName val="purpose&amp;input"/>
      <sheetName val="Plant &amp; Machinery"/>
      <sheetName val="Kandouli Crossings"/>
      <sheetName val="Road_All"/>
      <sheetName val="Ground floor"/>
      <sheetName val=" AnalysisPCC"/>
      <sheetName val="PWD SR"/>
      <sheetName val="BOREWELL RECHARGEABSTRACT"/>
      <sheetName val="Analy"/>
      <sheetName val="INPUT"/>
      <sheetName val="AFFLUX CALC"/>
      <sheetName val="PROTECTION"/>
      <sheetName val="AFF DRAW"/>
      <sheetName val="TEL CALC"/>
      <sheetName val="INSTRUCT"/>
      <sheetName val="DS HFL "/>
      <sheetName val="VENT DESIGN "/>
      <sheetName val="Side walls-Slab"/>
      <sheetName val="TRANSITIONS"/>
      <sheetName val="LAB"/>
      <sheetName val="Flanged Beams"/>
      <sheetName val="Rectangular Beam"/>
    </sheetNames>
    <sheetDataSet>
      <sheetData sheetId="0">
        <row r="11">
          <cell r="D11">
            <v>87.5</v>
          </cell>
        </row>
      </sheetData>
      <sheetData sheetId="1">
        <row r="19">
          <cell r="D19">
            <v>296</v>
          </cell>
        </row>
      </sheetData>
      <sheetData sheetId="2"/>
      <sheetData sheetId="3" refreshError="1">
        <row r="6">
          <cell r="D6">
            <v>88.5</v>
          </cell>
        </row>
        <row r="11">
          <cell r="D11">
            <v>87.5</v>
          </cell>
        </row>
      </sheetData>
      <sheetData sheetId="4" refreshError="1">
        <row r="19">
          <cell r="D19">
            <v>296</v>
          </cell>
        </row>
        <row r="49">
          <cell r="D49">
            <v>7.71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Labour &amp; Plant"/>
      <sheetName val="ABST-GD"/>
      <sheetName val="RA7"/>
      <sheetName val="ABSTRACT"/>
      <sheetName val="BOREWELL RECHARGEABSTRACT"/>
      <sheetName val="Rates"/>
      <sheetName val="3BPA00132-5-3 W plan HVPNL"/>
      <sheetName val="Format-5"/>
      <sheetName val="List (08-09) SC.."/>
      <sheetName val="Timesheet"/>
      <sheetName val="FT-05-02IsoBOM"/>
      <sheetName val="data"/>
      <sheetName val="detls"/>
      <sheetName val="int-Dia-pvc"/>
      <sheetName val="(1)FILL FIRST"/>
      <sheetName val="ssr-rates"/>
      <sheetName val="Road Detail Est."/>
      <sheetName val="Rising Main"/>
      <sheetName val="Sheet3"/>
      <sheetName val="leads"/>
      <sheetName val="quarry"/>
      <sheetName val="EDWise"/>
      <sheetName val="Levels"/>
      <sheetName val="Road data"/>
      <sheetName val="SLAB DESIGN"/>
      <sheetName val="MRATES"/>
      <sheetName val="m"/>
      <sheetName val="ABUT MASTER"/>
      <sheetName val="stone"/>
      <sheetName val="index"/>
      <sheetName val="Estt"/>
      <sheetName val="Specification"/>
      <sheetName val="bldg"/>
      <sheetName val="Lead"/>
      <sheetName val="RMR"/>
      <sheetName val="Sheet11"/>
      <sheetName val="bs BP 04 SA"/>
      <sheetName val="PVC_dia"/>
      <sheetName val="co_5"/>
      <sheetName val="purpose&amp;input"/>
      <sheetName val="0+655"/>
      <sheetName val="r"/>
      <sheetName val="l"/>
      <sheetName val="Main sheet"/>
      <sheetName val="Data_Base"/>
      <sheetName val="labour &amp; Centering"/>
      <sheetName val="SCHEMATIC-EX&amp;PR"/>
      <sheetName val="PS1"/>
      <sheetName val="ESTIMATE"/>
      <sheetName val="BTR"/>
      <sheetName val="Line"/>
      <sheetName val="PVC weights"/>
      <sheetName val="BASE_ALL"/>
      <sheetName val="Design of two-way slab"/>
      <sheetName val="CH-8"/>
      <sheetName val="FIRST"/>
      <sheetName val="CD Data"/>
      <sheetName val="1-Pop Proj"/>
      <sheetName val="EST"/>
      <sheetName val="ANGAN"/>
      <sheetName val="data existing_do not delete"/>
      <sheetName val="EST- Laxmidevipally"/>
      <sheetName val="C-data"/>
      <sheetName val="Material "/>
      <sheetName val="Activity No (A) ( 12)  "/>
      <sheetName val="Lead (Final)"/>
      <sheetName val="NALA-LS"/>
      <sheetName val="X-BOX HYD"/>
      <sheetName val="X-TRAIL PIT DETAILS"/>
      <sheetName val="X-BLOCK LEVELS"/>
      <sheetName val="MACRO-BACK UP"/>
      <sheetName val="Side walls (earth)"/>
      <sheetName val="HDPE-pipe-rates"/>
      <sheetName val="pvc-pipe-rates"/>
      <sheetName val="7 Other Costs"/>
      <sheetName val="Sheet4"/>
      <sheetName val="REVENUES &amp; BS"/>
      <sheetName val="ROY"/>
      <sheetName val="Ground floor"/>
      <sheetName val="Leads 05-06"/>
      <sheetName val="Binnies"/>
      <sheetName val="Waste_Weir"/>
      <sheetName val="INPUT-DATA"/>
      <sheetName val="Site Expenses"/>
      <sheetName val="FS-BOREWELL"/>
      <sheetName val="FS-KC-EST"/>
      <sheetName val="FS-KKC-EST"/>
      <sheetName val="FS-LONG JUMP"/>
      <sheetName val="FS-SPORTS"/>
      <sheetName val="FS-VBC-EST"/>
      <sheetName val="KHO-KHO PLAY GROUND "/>
      <sheetName val="BASKET BALL COURT "/>
      <sheetName val="BBC ABSTRACT"/>
      <sheetName val="BB-SC ABSTRACT"/>
      <sheetName val="BOREWELL RECHARGE"/>
      <sheetName val="KABADDI COURT"/>
      <sheetName val="KC ABSTRACT"/>
      <sheetName val="KHO-KHO ABSTRACT"/>
      <sheetName val="LONG JUMP GROUND "/>
      <sheetName val="VBC ABSTRACT"/>
      <sheetName val="VOLLEY BALL COURT"/>
      <sheetName val="Cs"/>
      <sheetName val="CPIPE"/>
      <sheetName val="THK"/>
      <sheetName val="CPIPE 1"/>
      <sheetName val="PWD SR(Sub Est)"/>
      <sheetName val="Chamber on BW "/>
      <sheetName val="prjt"/>
      <sheetName val="pvc-rates"/>
      <sheetName val="data fetch"/>
      <sheetName val="Ramapura"/>
    </sheetNames>
    <sheetDataSet>
      <sheetData sheetId="0"/>
      <sheetData sheetId="1"/>
      <sheetData sheetId="2" refreshError="1">
        <row r="11">
          <cell r="G11">
            <v>150</v>
          </cell>
        </row>
      </sheetData>
      <sheetData sheetId="3" refreshError="1"/>
      <sheetData sheetId="4" refreshError="1">
        <row r="17">
          <cell r="D17">
            <v>421.08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actual"/>
      <sheetName val="boq with provision"/>
      <sheetName val="factors"/>
      <sheetName val="MASTER_RATE ANALYSIS"/>
    </sheetNames>
    <sheetDataSet>
      <sheetData sheetId="0" refreshError="1"/>
      <sheetData sheetId="1" refreshError="1">
        <row r="31">
          <cell r="E31" t="str">
            <v>2 bedroom</v>
          </cell>
          <cell r="G31" t="str">
            <v>3 bedroom</v>
          </cell>
        </row>
        <row r="32">
          <cell r="A32" t="str">
            <v>Sl. No</v>
          </cell>
          <cell r="B32" t="str">
            <v>Description</v>
          </cell>
          <cell r="C32" t="str">
            <v>Unit</v>
          </cell>
          <cell r="D32" t="str">
            <v>Rate</v>
          </cell>
          <cell r="E32" t="str">
            <v>Qty.</v>
          </cell>
          <cell r="F32" t="str">
            <v>Amount</v>
          </cell>
          <cell r="G32" t="str">
            <v>Qty.</v>
          </cell>
          <cell r="H32" t="str">
            <v>Amount</v>
          </cell>
        </row>
        <row r="34">
          <cell r="A34">
            <v>1</v>
          </cell>
          <cell r="B34" t="str">
            <v>Distribution Boards</v>
          </cell>
        </row>
        <row r="36">
          <cell r="B36" t="str">
            <v>S I T &amp; C of surface mounting / flush mounting</v>
          </cell>
        </row>
        <row r="37">
          <cell r="B37" t="str">
            <v>9kA TPN MCB distribution boards (MCB DB). The</v>
          </cell>
        </row>
        <row r="38">
          <cell r="B38" t="str">
            <v>DB shall be made out of 1.2mm CRCA sheet</v>
          </cell>
        </row>
        <row r="39">
          <cell r="B39" t="str">
            <v>steel enclosure and powder coated complete</v>
          </cell>
        </row>
        <row r="40">
          <cell r="B40" t="str">
            <v>with, 100A copper bus, neutral &amp; earth bus,</v>
          </cell>
        </row>
        <row r="41">
          <cell r="B41" t="str">
            <v>cable gland plate with knockout at the top and</v>
          </cell>
        </row>
        <row r="42">
          <cell r="B42" t="str">
            <v>bottom. The busbar shall be tinned copper;</v>
          </cell>
        </row>
        <row r="43">
          <cell r="B43" t="str">
            <v>Insulated fork type for phases, Independent</v>
          </cell>
        </row>
        <row r="44">
          <cell r="B44" t="str">
            <v>neutral bus for each phase including</v>
          </cell>
        </row>
        <row r="45">
          <cell r="B45" t="str">
            <v>interconnecting wiring and earth bus on</v>
          </cell>
        </row>
        <row r="46">
          <cell r="B46" t="str">
            <v>insulatation mount. The DB shall be IP 43, along</v>
          </cell>
        </row>
        <row r="47">
          <cell r="B47" t="str">
            <v>with 4" high wire way box both on top and</v>
          </cell>
        </row>
        <row r="48">
          <cell r="B48" t="str">
            <v>bottom, the  width and depth shall match with</v>
          </cell>
        </row>
        <row r="49">
          <cell r="B49" t="str">
            <v xml:space="preserve">DB </v>
          </cell>
        </row>
        <row r="51">
          <cell r="A51">
            <v>1.1000000000000001</v>
          </cell>
          <cell r="B51" t="str">
            <v>Distribution Boards Apartments</v>
          </cell>
        </row>
        <row r="53">
          <cell r="A53" t="str">
            <v>1.1.1</v>
          </cell>
          <cell r="B53" t="str">
            <v>16 way SPN DB similar to Legrand 607723</v>
          </cell>
        </row>
        <row r="54">
          <cell r="B54" t="str">
            <v>IP 43</v>
          </cell>
        </row>
        <row r="56">
          <cell r="B56" t="str">
            <v>Incomer :</v>
          </cell>
        </row>
        <row r="57">
          <cell r="B57" t="str">
            <v xml:space="preserve">1 no 25A 30mA DP RCBO </v>
          </cell>
        </row>
        <row r="59">
          <cell r="B59" t="str">
            <v xml:space="preserve">Outgoing : </v>
          </cell>
        </row>
        <row r="60">
          <cell r="B60" t="str">
            <v xml:space="preserve">Ltg.     5nos. 6/10 A SP MCB </v>
          </cell>
        </row>
        <row r="61">
          <cell r="B61" t="str">
            <v xml:space="preserve">Power: 5nos. 16 /20A SP MCB  </v>
          </cell>
        </row>
        <row r="62">
          <cell r="B62" t="str">
            <v>Supply</v>
          </cell>
          <cell r="C62" t="str">
            <v>Nos.</v>
          </cell>
          <cell r="D62">
            <v>4500</v>
          </cell>
          <cell r="E62">
            <v>1</v>
          </cell>
          <cell r="H62">
            <v>0</v>
          </cell>
        </row>
        <row r="63">
          <cell r="B63" t="str">
            <v>Installation</v>
          </cell>
          <cell r="C63" t="str">
            <v>Nos.</v>
          </cell>
          <cell r="D63">
            <v>100</v>
          </cell>
          <cell r="E63">
            <v>1</v>
          </cell>
          <cell r="H63">
            <v>0</v>
          </cell>
        </row>
        <row r="65">
          <cell r="A65" t="str">
            <v>1.1.1</v>
          </cell>
          <cell r="B65" t="str">
            <v>4 way ETPN DB similar to Legrand 607725</v>
          </cell>
        </row>
        <row r="66">
          <cell r="B66" t="str">
            <v>IP 43</v>
          </cell>
        </row>
        <row r="68">
          <cell r="B68" t="str">
            <v>Incomer :</v>
          </cell>
        </row>
        <row r="69">
          <cell r="B69" t="str">
            <v>1 no 16A 30mA 4P RCBO</v>
          </cell>
        </row>
        <row r="71">
          <cell r="B71" t="str">
            <v xml:space="preserve">Outgoing : </v>
          </cell>
        </row>
        <row r="72">
          <cell r="B72" t="str">
            <v xml:space="preserve">Ltg.     6nos. 6/10 A SP MCB </v>
          </cell>
        </row>
        <row r="73">
          <cell r="B73" t="str">
            <v xml:space="preserve">Power: 6nos. 10 /16A SP MCB  </v>
          </cell>
        </row>
        <row r="74">
          <cell r="B74" t="str">
            <v>Supply</v>
          </cell>
          <cell r="C74" t="str">
            <v>Nos.</v>
          </cell>
          <cell r="F74">
            <v>5465</v>
          </cell>
          <cell r="G74">
            <v>1</v>
          </cell>
          <cell r="H74">
            <v>0</v>
          </cell>
        </row>
        <row r="75">
          <cell r="B75" t="str">
            <v>Installation</v>
          </cell>
          <cell r="C75" t="str">
            <v>Nos.</v>
          </cell>
          <cell r="F75">
            <v>100</v>
          </cell>
          <cell r="G75">
            <v>1</v>
          </cell>
          <cell r="H75">
            <v>0</v>
          </cell>
        </row>
        <row r="77">
          <cell r="A77">
            <v>2</v>
          </cell>
          <cell r="B77" t="str">
            <v>Sub Mains / Circuit Mains :</v>
          </cell>
        </row>
        <row r="79">
          <cell r="B79" t="str">
            <v>Wiring of sub / circuit mains using 2mm thick</v>
          </cell>
        </row>
        <row r="80">
          <cell r="B80" t="str">
            <v>rigid PVC conduit / casing - capping with MS</v>
          </cell>
        </row>
        <row r="81">
          <cell r="B81" t="str">
            <v>junction box and PVC accessories, 660 /</v>
          </cell>
        </row>
        <row r="82">
          <cell r="B82" t="str">
            <v>1100V grade PVC insulated flexible COPPER</v>
          </cell>
        </row>
        <row r="83">
          <cell r="B83" t="str">
            <v>wires, wiring accessories and carrying out</v>
          </cell>
        </row>
        <row r="84">
          <cell r="B84" t="str">
            <v>surface / concealed wiring. Circuit mains shall</v>
          </cell>
        </row>
        <row r="85">
          <cell r="B85" t="str">
            <v>be measured from DB to switch board and</v>
          </cell>
        </row>
        <row r="86">
          <cell r="B86" t="str">
            <v>looping from switchboard to switchboard.</v>
          </cell>
        </row>
        <row r="88">
          <cell r="A88">
            <v>2.2000000000000002</v>
          </cell>
          <cell r="B88" t="str">
            <v>Circuit Mains :</v>
          </cell>
        </row>
        <row r="90">
          <cell r="A90" t="str">
            <v>2.2.1</v>
          </cell>
          <cell r="B90" t="str">
            <v xml:space="preserve">2 x 2.5 + 1 x 1.5 sqmm in 19 mm dia </v>
          </cell>
        </row>
        <row r="91">
          <cell r="B91" t="str">
            <v>- for ltg. Circuit mains</v>
          </cell>
          <cell r="C91" t="str">
            <v>M</v>
          </cell>
          <cell r="D91">
            <v>65</v>
          </cell>
          <cell r="E91">
            <v>155</v>
          </cell>
          <cell r="F91">
            <v>10075</v>
          </cell>
          <cell r="G91">
            <v>190</v>
          </cell>
          <cell r="H91">
            <v>12350</v>
          </cell>
        </row>
        <row r="93">
          <cell r="A93" t="str">
            <v>2.2.2</v>
          </cell>
          <cell r="B93" t="str">
            <v xml:space="preserve">2 x 4.0 + 1 x 2.5 sqmm in 19 mm dia </v>
          </cell>
        </row>
        <row r="94">
          <cell r="B94" t="str">
            <v>- for power Circuit mains</v>
          </cell>
          <cell r="C94" t="str">
            <v>M</v>
          </cell>
          <cell r="D94">
            <v>100</v>
          </cell>
          <cell r="E94">
            <v>110</v>
          </cell>
          <cell r="F94">
            <v>11000</v>
          </cell>
          <cell r="G94">
            <v>130</v>
          </cell>
          <cell r="H94">
            <v>13000</v>
          </cell>
        </row>
        <row r="96">
          <cell r="A96" t="str">
            <v>2.2.3</v>
          </cell>
          <cell r="B96" t="str">
            <v xml:space="preserve">4 x 2.5 + 2 x 1.5 sqmm in 25 mm dia </v>
          </cell>
          <cell r="C96" t="str">
            <v>M</v>
          </cell>
          <cell r="D96">
            <v>110</v>
          </cell>
          <cell r="E96">
            <v>2</v>
          </cell>
          <cell r="F96">
            <v>220</v>
          </cell>
          <cell r="G96">
            <v>2</v>
          </cell>
          <cell r="H96">
            <v>220</v>
          </cell>
        </row>
        <row r="98">
          <cell r="A98" t="str">
            <v>2.2.4</v>
          </cell>
          <cell r="B98" t="str">
            <v xml:space="preserve">4 x 4.0 + 2 x 2.5 sq mm in 25 mm dia </v>
          </cell>
          <cell r="C98" t="str">
            <v>M</v>
          </cell>
          <cell r="D98">
            <v>160</v>
          </cell>
          <cell r="E98" t="str">
            <v>RO</v>
          </cell>
          <cell r="F98">
            <v>0</v>
          </cell>
          <cell r="G98" t="str">
            <v>RO</v>
          </cell>
          <cell r="H98">
            <v>0</v>
          </cell>
        </row>
        <row r="100">
          <cell r="A100">
            <v>3</v>
          </cell>
          <cell r="B100" t="str">
            <v>Point Wiring</v>
          </cell>
        </row>
        <row r="102">
          <cell r="B102" t="str">
            <v>Wiring for Light &amp; fan point and socket</v>
          </cell>
        </row>
        <row r="103">
          <cell r="B103" t="str">
            <v>outlets by using 2mm rigid PVC conduit</v>
          </cell>
        </row>
        <row r="104">
          <cell r="B104" t="str">
            <v>/ casing - capping with MS junction box and</v>
          </cell>
        </row>
        <row r="105">
          <cell r="B105" t="str">
            <v>PVC accessories , 2 x</v>
          </cell>
        </row>
        <row r="106">
          <cell r="B106" t="str">
            <v>1.5 + 1 x 1.5sqmm PVC insulated copper</v>
          </cell>
        </row>
        <row r="107">
          <cell r="B107" t="str">
            <v>flexible wires, 5A modular switch, socket, GI</v>
          </cell>
        </row>
        <row r="108">
          <cell r="B108" t="str">
            <v>box, wiring accessories and carrying out</v>
          </cell>
        </row>
        <row r="109">
          <cell r="B109" t="str">
            <v>surface/ concealed point wiring. Conduit drop</v>
          </cell>
        </row>
        <row r="110">
          <cell r="B110" t="str">
            <v>to switch box shall be minimum 25mm</v>
          </cell>
        </row>
        <row r="111">
          <cell r="B111" t="str">
            <v>conduit. Wiring shall NOT be paid on RM</v>
          </cell>
        </row>
        <row r="112">
          <cell r="B112" t="str">
            <v>basis. All points shall be earthed with 1.5</v>
          </cell>
        </row>
        <row r="113">
          <cell r="B113" t="str">
            <v>sqmm PVC insulated copper wire. Points shall</v>
          </cell>
        </row>
        <row r="114">
          <cell r="B114" t="str">
            <v>be terminated into fitting, holder, ceiling rose,</v>
          </cell>
        </row>
        <row r="115">
          <cell r="B115" t="str">
            <v>socket, 5A connector; wire ends shall  not be</v>
          </cell>
        </row>
        <row r="116">
          <cell r="B116" t="str">
            <v>left bare.</v>
          </cell>
        </row>
        <row r="118">
          <cell r="A118">
            <v>3.1</v>
          </cell>
          <cell r="B118" t="str">
            <v>1 light point controlled by a 6A SP switch</v>
          </cell>
          <cell r="C118" t="str">
            <v>Nos.</v>
          </cell>
          <cell r="D118">
            <v>350</v>
          </cell>
          <cell r="E118">
            <v>17</v>
          </cell>
          <cell r="F118">
            <v>5950</v>
          </cell>
          <cell r="G118">
            <v>21</v>
          </cell>
          <cell r="H118">
            <v>7350</v>
          </cell>
        </row>
        <row r="120">
          <cell r="A120">
            <v>3.2</v>
          </cell>
          <cell r="B120" t="str">
            <v>2 light points controlled by a 6A switch</v>
          </cell>
          <cell r="C120" t="str">
            <v>Nos.</v>
          </cell>
          <cell r="D120">
            <v>450</v>
          </cell>
          <cell r="E120">
            <v>1</v>
          </cell>
          <cell r="F120">
            <v>450</v>
          </cell>
          <cell r="G120">
            <v>1</v>
          </cell>
          <cell r="H120">
            <v>450</v>
          </cell>
        </row>
        <row r="122">
          <cell r="A122">
            <v>3.4</v>
          </cell>
          <cell r="B122" t="str">
            <v>2 Chandelier light points controlled by a 5A</v>
          </cell>
        </row>
        <row r="123">
          <cell r="B123" t="str">
            <v>switch and 650W 2 module  electronic</v>
          </cell>
        </row>
        <row r="124">
          <cell r="B124" t="str">
            <v>dimmer. Rate shall include two nos.</v>
          </cell>
        </row>
        <row r="125">
          <cell r="B125" t="str">
            <v>chandelier box.</v>
          </cell>
          <cell r="C125" t="str">
            <v>Nos.</v>
          </cell>
          <cell r="D125">
            <v>700</v>
          </cell>
          <cell r="E125">
            <v>1</v>
          </cell>
          <cell r="F125">
            <v>700</v>
          </cell>
          <cell r="G125">
            <v>1</v>
          </cell>
          <cell r="H125">
            <v>700</v>
          </cell>
        </row>
        <row r="127">
          <cell r="A127">
            <v>3.7</v>
          </cell>
          <cell r="B127" t="str">
            <v>1 light point controlled by 2 - 2way switch</v>
          </cell>
        </row>
        <row r="128">
          <cell r="B128" t="str">
            <v>(b/rooms)</v>
          </cell>
          <cell r="C128" t="str">
            <v>Nos.</v>
          </cell>
          <cell r="D128">
            <v>600</v>
          </cell>
          <cell r="E128">
            <v>2</v>
          </cell>
          <cell r="F128">
            <v>1200</v>
          </cell>
          <cell r="G128">
            <v>3</v>
          </cell>
          <cell r="H128">
            <v>1800</v>
          </cell>
        </row>
        <row r="130">
          <cell r="A130">
            <v>3.8</v>
          </cell>
          <cell r="B130" t="str">
            <v>Exhaust fan point with ceiling rose, controlled</v>
          </cell>
        </row>
        <row r="131">
          <cell r="B131" t="str">
            <v xml:space="preserve">by 5A switch </v>
          </cell>
          <cell r="C131" t="str">
            <v>Nos.</v>
          </cell>
          <cell r="D131">
            <v>400</v>
          </cell>
          <cell r="E131">
            <v>3</v>
          </cell>
          <cell r="F131">
            <v>1200</v>
          </cell>
          <cell r="G131">
            <v>4</v>
          </cell>
          <cell r="H131">
            <v>1600</v>
          </cell>
        </row>
        <row r="133">
          <cell r="A133">
            <v>3.9</v>
          </cell>
          <cell r="B133" t="str">
            <v>Ceiling fan point controlled by a 5A switch,</v>
          </cell>
        </row>
        <row r="134">
          <cell r="B134" t="str">
            <v>fan hook box  and 100W, 2 module fan</v>
          </cell>
        </row>
        <row r="135">
          <cell r="B135" t="str">
            <v>step regulator.</v>
          </cell>
          <cell r="C135" t="str">
            <v>Nos.</v>
          </cell>
          <cell r="D135">
            <v>700</v>
          </cell>
          <cell r="E135">
            <v>4</v>
          </cell>
          <cell r="F135">
            <v>2800</v>
          </cell>
          <cell r="G135">
            <v>5</v>
          </cell>
          <cell r="H135">
            <v>3500</v>
          </cell>
        </row>
        <row r="137">
          <cell r="A137">
            <v>3.1</v>
          </cell>
          <cell r="B137" t="str">
            <v>Call bell point with 6A, 2 module bell push</v>
          </cell>
        </row>
        <row r="138">
          <cell r="B138" t="str">
            <v>and connector</v>
          </cell>
          <cell r="C138" t="str">
            <v>Nos.</v>
          </cell>
          <cell r="D138">
            <v>400</v>
          </cell>
          <cell r="E138">
            <v>1</v>
          </cell>
          <cell r="F138">
            <v>400</v>
          </cell>
          <cell r="G138">
            <v>1</v>
          </cell>
          <cell r="H138">
            <v>400</v>
          </cell>
        </row>
        <row r="140">
          <cell r="A140">
            <v>3.11</v>
          </cell>
          <cell r="B140" t="str">
            <v>5A 3pin socket with 5A SP switch on lighting</v>
          </cell>
        </row>
        <row r="141">
          <cell r="B141" t="str">
            <v>circuit:</v>
          </cell>
        </row>
        <row r="142">
          <cell r="B142" t="str">
            <v>-dependant point</v>
          </cell>
          <cell r="C142" t="str">
            <v>Nos.</v>
          </cell>
          <cell r="D142">
            <v>225</v>
          </cell>
          <cell r="E142">
            <v>4</v>
          </cell>
          <cell r="F142">
            <v>900</v>
          </cell>
          <cell r="G142">
            <v>5</v>
          </cell>
          <cell r="H142">
            <v>1125</v>
          </cell>
        </row>
        <row r="144">
          <cell r="A144">
            <v>4</v>
          </cell>
          <cell r="B144" t="str">
            <v>Power Points</v>
          </cell>
        </row>
        <row r="146">
          <cell r="B146" t="str">
            <v>Supply and installation of modular type</v>
          </cell>
        </row>
        <row r="147">
          <cell r="B147" t="str">
            <v>switch socket, MCB in  GI / MS enclosure,</v>
          </cell>
        </row>
        <row r="148">
          <cell r="B148" t="str">
            <v>with cover plate, blanks, etc complete.</v>
          </cell>
        </row>
        <row r="150">
          <cell r="A150">
            <v>4.0999999999999996</v>
          </cell>
          <cell r="B150" t="str">
            <v>6A 3 pin socket with 6A SP Switch</v>
          </cell>
          <cell r="C150" t="str">
            <v>Nos.</v>
          </cell>
          <cell r="D150">
            <v>250</v>
          </cell>
          <cell r="E150">
            <v>3</v>
          </cell>
          <cell r="F150">
            <v>750</v>
          </cell>
          <cell r="G150">
            <v>5</v>
          </cell>
          <cell r="H150">
            <v>1250</v>
          </cell>
        </row>
        <row r="152">
          <cell r="A152">
            <v>4.2</v>
          </cell>
          <cell r="B152" t="str">
            <v>2Nos. 6A 3 pin socket with 6A SP Switch (Living</v>
          </cell>
        </row>
        <row r="153">
          <cell r="B153" t="str">
            <v>and MBR)</v>
          </cell>
          <cell r="C153" t="str">
            <v>Nos.</v>
          </cell>
          <cell r="D153">
            <v>450</v>
          </cell>
          <cell r="E153">
            <v>2</v>
          </cell>
          <cell r="F153">
            <v>900</v>
          </cell>
          <cell r="G153">
            <v>2</v>
          </cell>
          <cell r="H153">
            <v>900</v>
          </cell>
        </row>
        <row r="155">
          <cell r="A155">
            <v>4.3</v>
          </cell>
          <cell r="B155" t="str">
            <v>6A 3 pin socket with seperate 6A SP Switch (CH )</v>
          </cell>
          <cell r="C155" t="str">
            <v>Nos.</v>
          </cell>
          <cell r="D155">
            <v>300</v>
          </cell>
          <cell r="E155">
            <v>1</v>
          </cell>
          <cell r="F155">
            <v>300</v>
          </cell>
          <cell r="G155">
            <v>1</v>
          </cell>
          <cell r="H155">
            <v>300</v>
          </cell>
        </row>
        <row r="156">
          <cell r="B156" t="str">
            <v>independent location</v>
          </cell>
        </row>
        <row r="158">
          <cell r="A158">
            <v>4.4000000000000004</v>
          </cell>
          <cell r="B158" t="str">
            <v>6A 3 pin socket with 6A SP Switch for (mixi &amp; Fridge, AG,</v>
          </cell>
        </row>
        <row r="159">
          <cell r="B159" t="str">
            <v>Ironing)</v>
          </cell>
          <cell r="C159" t="str">
            <v>Nos.</v>
          </cell>
          <cell r="D159">
            <v>250</v>
          </cell>
          <cell r="E159">
            <v>4</v>
          </cell>
          <cell r="F159">
            <v>1000</v>
          </cell>
          <cell r="G159">
            <v>4</v>
          </cell>
          <cell r="H159">
            <v>1000</v>
          </cell>
        </row>
        <row r="161">
          <cell r="A161">
            <v>4.2</v>
          </cell>
          <cell r="B161" t="str">
            <v>6/16A 6 pin sockets with 16A SP Switch in separate box at</v>
          </cell>
        </row>
        <row r="162">
          <cell r="B162" t="str">
            <v>independent location ( C/R )</v>
          </cell>
          <cell r="C162" t="str">
            <v>Nos.</v>
          </cell>
          <cell r="D162">
            <v>350</v>
          </cell>
          <cell r="E162">
            <v>1</v>
          </cell>
          <cell r="F162">
            <v>350</v>
          </cell>
          <cell r="G162">
            <v>1</v>
          </cell>
          <cell r="H162">
            <v>350</v>
          </cell>
        </row>
        <row r="164">
          <cell r="A164">
            <v>4.5999999999999996</v>
          </cell>
          <cell r="B164" t="str">
            <v>16A 3 pin socket and 30A DP switch with</v>
          </cell>
        </row>
        <row r="165">
          <cell r="B165" t="str">
            <v>indicator in separate enclosures.  (for GP) independent location</v>
          </cell>
          <cell r="C165" t="str">
            <v>Sets</v>
          </cell>
          <cell r="D165">
            <v>375</v>
          </cell>
          <cell r="E165">
            <v>2</v>
          </cell>
          <cell r="F165">
            <v>750</v>
          </cell>
          <cell r="G165">
            <v>3</v>
          </cell>
          <cell r="H165">
            <v>1125</v>
          </cell>
        </row>
        <row r="167">
          <cell r="A167">
            <v>4.7</v>
          </cell>
          <cell r="B167" t="str">
            <v xml:space="preserve">20A 3 pin Metal Clad socket with 16A SP </v>
          </cell>
        </row>
        <row r="168">
          <cell r="B168" t="str">
            <v>MCB mounted seperately (for AC).</v>
          </cell>
          <cell r="C168" t="str">
            <v>No.</v>
          </cell>
          <cell r="D168">
            <v>750</v>
          </cell>
          <cell r="E168">
            <v>2</v>
          </cell>
          <cell r="F168">
            <v>1500</v>
          </cell>
          <cell r="G168">
            <v>3</v>
          </cell>
          <cell r="H168">
            <v>2250</v>
          </cell>
        </row>
        <row r="170">
          <cell r="A170">
            <v>4.9000000000000004</v>
          </cell>
          <cell r="B170" t="str">
            <v>1no. 6/16A 6pin socket with 16A SP switch in single box.(M/O</v>
          </cell>
        </row>
        <row r="171">
          <cell r="B171" t="str">
            <v>&amp; WM)</v>
          </cell>
          <cell r="C171" t="str">
            <v>No.</v>
          </cell>
          <cell r="D171">
            <v>300</v>
          </cell>
          <cell r="E171">
            <v>2</v>
          </cell>
          <cell r="F171">
            <v>600</v>
          </cell>
          <cell r="G171">
            <v>2</v>
          </cell>
          <cell r="H171">
            <v>600</v>
          </cell>
        </row>
        <row r="174">
          <cell r="A174">
            <v>5</v>
          </cell>
          <cell r="B174" t="str">
            <v>1no. 6/16A 6pin socket with 16A SP</v>
          </cell>
        </row>
        <row r="175">
          <cell r="B175" t="str">
            <v>switch and 6A 3pin socket with 6A SP</v>
          </cell>
        </row>
        <row r="176">
          <cell r="B176" t="str">
            <v>switch in single box.</v>
          </cell>
          <cell r="C176" t="str">
            <v>Nos.</v>
          </cell>
          <cell r="D176">
            <v>550</v>
          </cell>
          <cell r="E176" t="str">
            <v>RO</v>
          </cell>
          <cell r="F176">
            <v>0</v>
          </cell>
          <cell r="G176">
            <v>1</v>
          </cell>
          <cell r="H176">
            <v>550</v>
          </cell>
        </row>
        <row r="178">
          <cell r="A178">
            <v>5</v>
          </cell>
          <cell r="B178" t="str">
            <v>Telephone System</v>
          </cell>
        </row>
        <row r="180">
          <cell r="B180" t="str">
            <v>Providing and fixing Telephone cable and</v>
          </cell>
        </row>
        <row r="181">
          <cell r="B181" t="str">
            <v>modular RJ 11  Tel. outlets with box.</v>
          </cell>
        </row>
        <row r="183">
          <cell r="A183">
            <v>5.0999999999999996</v>
          </cell>
          <cell r="B183" t="str">
            <v>RJ 11 ( 2 wire) Telephone outlet in Box.</v>
          </cell>
          <cell r="C183" t="str">
            <v>Nos.</v>
          </cell>
          <cell r="D183">
            <v>175</v>
          </cell>
          <cell r="E183">
            <v>2</v>
          </cell>
          <cell r="F183">
            <v>350</v>
          </cell>
          <cell r="G183">
            <v>2</v>
          </cell>
          <cell r="H183">
            <v>350</v>
          </cell>
        </row>
        <row r="185">
          <cell r="A185">
            <v>5.2</v>
          </cell>
          <cell r="B185" t="str">
            <v>3 pair Tel. Wire 0.5 mm dia. Copper,</v>
          </cell>
        </row>
        <row r="186">
          <cell r="B186" t="str">
            <v>PVC / PVC tel wire in existing conduit (from Shaft )</v>
          </cell>
          <cell r="C186" t="str">
            <v>M</v>
          </cell>
          <cell r="D186">
            <v>12</v>
          </cell>
          <cell r="E186">
            <v>45</v>
          </cell>
          <cell r="F186">
            <v>540</v>
          </cell>
          <cell r="G186">
            <v>45</v>
          </cell>
          <cell r="H186">
            <v>540</v>
          </cell>
        </row>
        <row r="188">
          <cell r="A188">
            <v>6</v>
          </cell>
          <cell r="B188" t="str">
            <v>Television System</v>
          </cell>
        </row>
        <row r="190">
          <cell r="B190" t="str">
            <v>Providing and fixing modular co-axial TV</v>
          </cell>
        </row>
        <row r="191">
          <cell r="B191" t="str">
            <v xml:space="preserve">outlets with box. </v>
          </cell>
        </row>
        <row r="193">
          <cell r="A193">
            <v>6.1</v>
          </cell>
          <cell r="B193" t="str">
            <v>Co axial TV outlets in Box.</v>
          </cell>
          <cell r="C193" t="str">
            <v>Nos.</v>
          </cell>
          <cell r="D193">
            <v>175</v>
          </cell>
          <cell r="E193">
            <v>2</v>
          </cell>
          <cell r="F193">
            <v>350</v>
          </cell>
          <cell r="G193">
            <v>2</v>
          </cell>
          <cell r="H193">
            <v>350</v>
          </cell>
        </row>
        <row r="195">
          <cell r="A195">
            <v>6.2</v>
          </cell>
          <cell r="B195" t="str">
            <v xml:space="preserve">RG 11 / co-axial cable as per TV vendor </v>
          </cell>
        </row>
        <row r="196">
          <cell r="B196" t="str">
            <v xml:space="preserve"> in existing 25mm PVC conduit.</v>
          </cell>
          <cell r="C196" t="str">
            <v>M</v>
          </cell>
          <cell r="D196">
            <v>20</v>
          </cell>
          <cell r="E196" t="str">
            <v>RO</v>
          </cell>
          <cell r="F196">
            <v>0</v>
          </cell>
          <cell r="G196" t="str">
            <v>RO</v>
          </cell>
          <cell r="H196">
            <v>0</v>
          </cell>
        </row>
        <row r="198">
          <cell r="A198">
            <v>7</v>
          </cell>
          <cell r="B198" t="str">
            <v>Computer System</v>
          </cell>
        </row>
        <row r="200">
          <cell r="B200" t="str">
            <v>Providing and fixing modular cp outlets with</v>
          </cell>
        </row>
        <row r="201">
          <cell r="B201" t="str">
            <v xml:space="preserve">box. </v>
          </cell>
        </row>
        <row r="203">
          <cell r="A203">
            <v>7.2</v>
          </cell>
          <cell r="B203" t="str">
            <v>Only laying of computer cable in existing</v>
          </cell>
          <cell r="C203" t="str">
            <v>M</v>
          </cell>
          <cell r="D203">
            <v>5</v>
          </cell>
          <cell r="E203" t="str">
            <v>RO</v>
          </cell>
          <cell r="G203" t="str">
            <v>RO</v>
          </cell>
        </row>
        <row r="204">
          <cell r="B204" t="str">
            <v>19mm Conduit.</v>
          </cell>
        </row>
        <row r="206">
          <cell r="A206">
            <v>7.3</v>
          </cell>
          <cell r="B206" t="str">
            <v>RJ 45 (4 wire) data outlet in Box.</v>
          </cell>
          <cell r="C206" t="str">
            <v>Nos.</v>
          </cell>
          <cell r="D206">
            <v>450</v>
          </cell>
          <cell r="E206" t="str">
            <v>RO</v>
          </cell>
          <cell r="G206" t="str">
            <v>RO</v>
          </cell>
        </row>
        <row r="208">
          <cell r="A208">
            <v>8</v>
          </cell>
          <cell r="B208" t="str">
            <v>Miscellaneous  Items</v>
          </cell>
        </row>
        <row r="210">
          <cell r="B210" t="str">
            <v>Empty Conduits</v>
          </cell>
        </row>
        <row r="212">
          <cell r="B212" t="str">
            <v>Providing &amp; laying of empty 2mm thick PVC</v>
          </cell>
        </row>
        <row r="213">
          <cell r="B213" t="str">
            <v>conduits with MS junction boxes and other</v>
          </cell>
        </row>
        <row r="214">
          <cell r="B214" t="str">
            <v xml:space="preserve">PVC accessories, 16G GI fish wire. </v>
          </cell>
        </row>
        <row r="215">
          <cell r="B215" t="str">
            <v>(for TV and Data  system)</v>
          </cell>
        </row>
        <row r="216">
          <cell r="B216">
            <v>0</v>
          </cell>
        </row>
        <row r="217">
          <cell r="A217">
            <v>8.1</v>
          </cell>
          <cell r="B217" t="str">
            <v xml:space="preserve">19mm dia PVC conduit.  </v>
          </cell>
        </row>
        <row r="218">
          <cell r="B218" t="str">
            <v>(for Data systems)</v>
          </cell>
          <cell r="C218" t="str">
            <v>M</v>
          </cell>
          <cell r="D218">
            <v>30</v>
          </cell>
          <cell r="E218">
            <v>30</v>
          </cell>
          <cell r="F218">
            <v>900</v>
          </cell>
          <cell r="G218">
            <v>30</v>
          </cell>
          <cell r="H218">
            <v>900</v>
          </cell>
        </row>
        <row r="220">
          <cell r="A220">
            <v>8.1999999999999993</v>
          </cell>
          <cell r="B220" t="str">
            <v xml:space="preserve">25mm dia PVC conduit.  </v>
          </cell>
        </row>
        <row r="221">
          <cell r="B221" t="str">
            <v>(for TV systems)</v>
          </cell>
          <cell r="C221" t="str">
            <v>M</v>
          </cell>
          <cell r="D221">
            <v>40</v>
          </cell>
          <cell r="E221">
            <v>30</v>
          </cell>
          <cell r="F221">
            <v>1200</v>
          </cell>
          <cell r="G221">
            <v>30</v>
          </cell>
          <cell r="H221">
            <v>1200</v>
          </cell>
        </row>
        <row r="223">
          <cell r="A223">
            <v>8.3000000000000007</v>
          </cell>
          <cell r="B223" t="str">
            <v>GI modular switch box with 3mm hylam</v>
          </cell>
        </row>
        <row r="224">
          <cell r="B224" t="str">
            <v>dummy cover :</v>
          </cell>
        </row>
        <row r="225">
          <cell r="A225" t="str">
            <v>(a)</v>
          </cell>
          <cell r="B225" t="str">
            <v>2 module</v>
          </cell>
          <cell r="C225" t="str">
            <v>Nos.</v>
          </cell>
          <cell r="D225">
            <v>50</v>
          </cell>
          <cell r="E225" t="str">
            <v>RO</v>
          </cell>
          <cell r="F225">
            <v>0</v>
          </cell>
          <cell r="G225" t="str">
            <v>RO</v>
          </cell>
          <cell r="H225">
            <v>0</v>
          </cell>
        </row>
        <row r="226">
          <cell r="A226" t="str">
            <v>(b)</v>
          </cell>
          <cell r="B226" t="str">
            <v>3/4 module</v>
          </cell>
          <cell r="C226" t="str">
            <v>Nos.</v>
          </cell>
          <cell r="D226">
            <v>75</v>
          </cell>
          <cell r="E226" t="str">
            <v>RO</v>
          </cell>
          <cell r="F226">
            <v>0</v>
          </cell>
          <cell r="G226" t="str">
            <v>RO</v>
          </cell>
          <cell r="H226">
            <v>0</v>
          </cell>
        </row>
        <row r="227">
          <cell r="A227" t="str">
            <v>(c)</v>
          </cell>
          <cell r="B227" t="str">
            <v>5/6 module</v>
          </cell>
          <cell r="C227" t="str">
            <v>Nos.</v>
          </cell>
          <cell r="D227">
            <v>85</v>
          </cell>
          <cell r="E227" t="str">
            <v>RO</v>
          </cell>
          <cell r="F227">
            <v>0</v>
          </cell>
          <cell r="G227" t="str">
            <v>RO</v>
          </cell>
          <cell r="H227">
            <v>0</v>
          </cell>
        </row>
        <row r="228">
          <cell r="A228" t="str">
            <v>(d)</v>
          </cell>
          <cell r="B228" t="str">
            <v>8 module</v>
          </cell>
          <cell r="C228" t="str">
            <v>Nos.</v>
          </cell>
          <cell r="D228">
            <v>95</v>
          </cell>
          <cell r="E228" t="str">
            <v>RO</v>
          </cell>
          <cell r="F228">
            <v>0</v>
          </cell>
          <cell r="G228" t="str">
            <v>RO</v>
          </cell>
          <cell r="H228">
            <v>0</v>
          </cell>
        </row>
        <row r="230">
          <cell r="A230">
            <v>8.4</v>
          </cell>
          <cell r="B230" t="str">
            <v>Wire pull box 300 x 150 x 150mm. With dummy plate</v>
          </cell>
          <cell r="C230" t="str">
            <v>Nos.</v>
          </cell>
          <cell r="D230">
            <v>450</v>
          </cell>
          <cell r="E230">
            <v>1</v>
          </cell>
          <cell r="G230">
            <v>1</v>
          </cell>
        </row>
        <row r="232">
          <cell r="A232">
            <v>8.5</v>
          </cell>
          <cell r="B232" t="str">
            <v>Wire pull box 150 x 150 x 150mm. With dummy plate</v>
          </cell>
          <cell r="C232" t="str">
            <v>Nos.</v>
          </cell>
          <cell r="D232">
            <v>300</v>
          </cell>
          <cell r="E232">
            <v>1</v>
          </cell>
          <cell r="F232">
            <v>300</v>
          </cell>
          <cell r="G232">
            <v>1</v>
          </cell>
          <cell r="H232">
            <v>300</v>
          </cell>
        </row>
        <row r="234">
          <cell r="A234">
            <v>8.6</v>
          </cell>
          <cell r="B234" t="str">
            <v>Supply &amp; installation of Comm. box :</v>
          </cell>
        </row>
        <row r="235">
          <cell r="B235" t="str">
            <v>Min 16 Awg - GI with powder coated finish</v>
          </cell>
        </row>
        <row r="236">
          <cell r="B236" t="str">
            <v>and front glass door with lock and key.</v>
          </cell>
        </row>
        <row r="237">
          <cell r="B237" t="str">
            <v>approx. size : 450 x 150 x 150mm</v>
          </cell>
          <cell r="C237" t="str">
            <v>Nos.</v>
          </cell>
          <cell r="D237">
            <v>750</v>
          </cell>
          <cell r="E237">
            <v>1</v>
          </cell>
          <cell r="F237">
            <v>750</v>
          </cell>
          <cell r="G237">
            <v>1</v>
          </cell>
          <cell r="H237">
            <v>750</v>
          </cell>
        </row>
        <row r="239">
          <cell r="B239" t="str">
            <v>Sub Total</v>
          </cell>
          <cell r="F239">
            <v>51000</v>
          </cell>
          <cell r="H239">
            <v>55210</v>
          </cell>
        </row>
      </sheetData>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OR"/>
      <sheetName val="BOREWELL RECHARGEABSTRACT"/>
      <sheetName val="Data"/>
      <sheetName val="RA7"/>
      <sheetName val="ABST (7)"/>
      <sheetName val="MainBldg"/>
      <sheetName val="Civil Boq"/>
      <sheetName val="INPUT"/>
      <sheetName val="List (08-09) SC.."/>
      <sheetName val="Timesheet"/>
      <sheetName val="REVENUES &amp; BS"/>
      <sheetName val="ABUT MASTER"/>
      <sheetName val="bs BP 04 SA"/>
      <sheetName val="ord-lost_98&amp;99"/>
      <sheetName val="purpose&amp;input"/>
      <sheetName val="0+655"/>
      <sheetName val="SLAB DESIGN"/>
      <sheetName val="Outlet Details"/>
      <sheetName val="tables"/>
      <sheetName val="R.MAIN"/>
      <sheetName val="Waste_Weir"/>
      <sheetName val="Basic Data Sheet"/>
      <sheetName val="zone-2"/>
      <sheetName val="Rainfall_Alirajpur"/>
      <sheetName val="Fixation_Principal_Level"/>
      <sheetName val="WR"/>
      <sheetName val="Binnies"/>
      <sheetName val="Area_Capacity"/>
      <sheetName val="THK"/>
      <sheetName val="Assumptions"/>
      <sheetName val="Data-Works (Final)"/>
      <sheetName val="Area_Capacity Dhawaliya"/>
      <sheetName val="Water_Planning_conti.."/>
      <sheetName val="Fixation_Principal_Level Bhelya"/>
      <sheetName val="Fixation_Principal_Level Dhawal"/>
      <sheetName val="AFF DRAW"/>
      <sheetName val="TEL CALC"/>
      <sheetName val="NALA-LS"/>
      <sheetName val="X-BOX HYD"/>
      <sheetName val="X-TRAIL PIT DETAILS"/>
      <sheetName val="X-BLOCK LEVELS"/>
      <sheetName val="MACRO-BACK UP"/>
      <sheetName val="Side walls (earth)"/>
      <sheetName val="Main_Canal_Data_balgaon"/>
      <sheetName val="1994"/>
      <sheetName val="Unit-I"/>
      <sheetName val="wtr pln minor-2"/>
      <sheetName val="drf_Khargone"/>
      <sheetName val="Hydraulic"/>
      <sheetName val="Sheet11"/>
      <sheetName val="DETAILED"/>
      <sheetName val="A"/>
      <sheetName val="Des"/>
      <sheetName val="routing (2)"/>
      <sheetName val="Spill-Hydro design"/>
      <sheetName val="HFL Calculation (routed)"/>
      <sheetName val="Lead (Final)"/>
      <sheetName val="working survey-1"/>
      <sheetName val="GP"/>
      <sheetName val="IWR_Rabi_CP1_Barwani_CWR"/>
      <sheetName val="UH"/>
      <sheetName val="Routing"/>
      <sheetName val="Prjt"/>
      <sheetName val="HYDRAULICS"/>
      <sheetName val="FACE"/>
      <sheetName val="CONNECT"/>
      <sheetName val="JACKWELL"/>
      <sheetName val="Ele-Capacity"/>
      <sheetName val="Pier Design(with offset)"/>
      <sheetName val="I-CO"/>
      <sheetName val="WR (2)"/>
      <sheetName val="DESIGN"/>
      <sheetName val="Sheet1 "/>
      <sheetName val="WR (Lift)"/>
      <sheetName val="Spill channel"/>
      <sheetName val="I.P"/>
      <sheetName val="Sheet7"/>
      <sheetName val="Water_Planning"/>
      <sheetName val="Area_Capacity_GOI_BARRAGE"/>
      <sheetName val="IF (Goi)"/>
      <sheetName val="Pop_Ann1"/>
      <sheetName val="Translatin II"/>
      <sheetName val="Translation"/>
      <sheetName val="code"/>
      <sheetName val="Gallery"/>
      <sheetName val="Fixation_Principal_Level "/>
      <sheetName val="Water_Planning dhwaliya"/>
      <sheetName val="Sheet3"/>
      <sheetName val="HFL CALCULATION"/>
      <sheetName val="co_5"/>
      <sheetName val="D1_CO"/>
      <sheetName val="Vaij population forcast_anx1"/>
      <sheetName val="kachner cl38"/>
      <sheetName val="Kc_Values"/>
      <sheetName val="Cd"/>
      <sheetName val="cot cal"/>
      <sheetName val="Rainfall_Khargone"/>
      <sheetName val="Waste_Weir (2)"/>
      <sheetName val="Below_Earth"/>
      <sheetName val="DEY   VAJATI"/>
      <sheetName val="G.I.S."/>
      <sheetName val="21_Waste_Weir New"/>
      <sheetName val="00001-00200"/>
      <sheetName val="Plant_&amp;__Machinery"/>
      <sheetName val="Summary_of_Rates"/>
      <sheetName val="Basic_Approach"/>
      <sheetName val="Plant_&amp;__Machinery1"/>
      <sheetName val="Summary_of_Rates1"/>
      <sheetName val="Basic_Approach1"/>
      <sheetName val="PROG_DATA"/>
      <sheetName val="Assessment Sheet"/>
      <sheetName val="water prop."/>
      <sheetName val="DI"/>
      <sheetName val="Stability Abutment"/>
      <sheetName val="03-HYDRAULIC"/>
      <sheetName val="NJP"/>
      <sheetName val="PVC_dia"/>
      <sheetName val="Input Sheet"/>
      <sheetName val="HWEQUIV"/>
      <sheetName val="FIRST"/>
      <sheetName val="Ene"/>
      <sheetName val="CODE BOOK REFERENCE"/>
      <sheetName val="Eg-2"/>
      <sheetName val="Eg-1"/>
      <sheetName val="Eg-3"/>
      <sheetName val="SB_SCH_A3"/>
      <sheetName val="SB SCH_A7"/>
      <sheetName val="RA-CD"/>
      <sheetName val="IWR_Rabi_CP1_Barwani_CWR (L)"/>
      <sheetName val="IWR_Rabi_CP1_Barwani_CWR(G)"/>
      <sheetName val="17__Abst.CWR(Gravity)"/>
      <sheetName val="Design_VRB"/>
      <sheetName val="CALC_2R"/>
      <sheetName val="Road Detail Est."/>
      <sheetName val="v"/>
      <sheetName val="stone"/>
      <sheetName val="Index"/>
      <sheetName val="User input"/>
      <sheetName val="bldg"/>
      <sheetName val="Road data"/>
      <sheetName val="r"/>
      <sheetName val="EST"/>
      <sheetName val="BTR (2)"/>
      <sheetName val="1-Pop Proj"/>
      <sheetName val="HDPE"/>
      <sheetName val="pvc"/>
      <sheetName val="hdpe_basic"/>
      <sheetName val="pvc_basic"/>
      <sheetName val="St 5 Eng"/>
      <sheetName val="Rising Main"/>
      <sheetName val="data existing_do not delete"/>
      <sheetName val="ANGAN"/>
      <sheetName val="C-data"/>
      <sheetName val="Data_Base"/>
      <sheetName val="Specification"/>
      <sheetName val="21-Rate Analysis-1"/>
      <sheetName val="Planning"/>
      <sheetName val="D2_CO"/>
      <sheetName val="Anicut-abstract"/>
      <sheetName val="CPIPE"/>
      <sheetName val="RD-Est"/>
      <sheetName val="Rainfall_Jobat_Rainfall_Runoff"/>
      <sheetName val="Effective_Rainfall"/>
      <sheetName val="int-Dia-pvc"/>
      <sheetName val="leads"/>
      <sheetName val="detls"/>
      <sheetName val="Rates"/>
      <sheetName val="Lead"/>
      <sheetName val="Estt"/>
      <sheetName val="ssr-rates"/>
      <sheetName val="quarry"/>
      <sheetName val=" datas"/>
      <sheetName val="MRATES"/>
      <sheetName val="l"/>
      <sheetName val="Analy"/>
      <sheetName val="EST- Laxmidevipally"/>
      <sheetName val="EDWise"/>
      <sheetName val="Levels"/>
      <sheetName val="Line"/>
      <sheetName val="(1)FILL FIRST"/>
      <sheetName val="Leads 05-06"/>
      <sheetName val="RMR"/>
      <sheetName val="(2)PROGRESIV EXP."/>
      <sheetName val="(4)F-81 Exp.side"/>
      <sheetName val="(3)F-81 RECV."/>
      <sheetName val="STAMT"/>
      <sheetName val="1"/>
      <sheetName val="Kandouli Crossings"/>
      <sheetName val="Annx B.1 Adequecy Analysis"/>
      <sheetName val="Technical Statement"/>
      <sheetName val="AFFLUX CALC"/>
      <sheetName val="PROTECTION"/>
      <sheetName val="INSTRUCT"/>
      <sheetName val="DS HFL "/>
      <sheetName val="VENT DESIGN "/>
      <sheetName val="Side walls-Slab"/>
      <sheetName val="TRANSITIONS"/>
      <sheetName val="Bills of Quantities"/>
      <sheetName val="Cover sheet"/>
      <sheetName val="Cs"/>
      <sheetName val="CPIPE 1"/>
      <sheetName val="Face Sheet"/>
      <sheetName val="DESIGN OF PIER "/>
      <sheetName val="Page-1-3"/>
      <sheetName val="SCHEMATIC-EX&amp;PR"/>
      <sheetName val="Abut-9+741"/>
      <sheetName val="FORM7"/>
      <sheetName val="ABSTRACT"/>
    </sheetNames>
    <sheetDataSet>
      <sheetData sheetId="0">
        <row r="17">
          <cell r="D17">
            <v>457</v>
          </cell>
        </row>
      </sheetData>
      <sheetData sheetId="1"/>
      <sheetData sheetId="2">
        <row r="4">
          <cell r="G4">
            <v>206</v>
          </cell>
        </row>
      </sheetData>
      <sheetData sheetId="3">
        <row r="3">
          <cell r="D3">
            <v>80.2</v>
          </cell>
        </row>
      </sheetData>
      <sheetData sheetId="4" refreshError="1">
        <row r="3">
          <cell r="D3">
            <v>80.2</v>
          </cell>
        </row>
        <row r="118">
          <cell r="D118">
            <v>5367</v>
          </cell>
        </row>
        <row r="136">
          <cell r="D136">
            <v>250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actual"/>
      <sheetName val="boq with provision"/>
    </sheetNames>
    <sheetDataSet>
      <sheetData sheetId="0" refreshError="1"/>
      <sheetData sheetId="1" refreshError="1">
        <row r="31">
          <cell r="E31" t="str">
            <v>2 bedroom</v>
          </cell>
          <cell r="G31" t="str">
            <v>3 bedroom</v>
          </cell>
        </row>
        <row r="32">
          <cell r="A32" t="str">
            <v>Sl. No</v>
          </cell>
          <cell r="B32" t="str">
            <v>Description</v>
          </cell>
          <cell r="C32" t="str">
            <v>Unit</v>
          </cell>
          <cell r="D32" t="str">
            <v>Rate</v>
          </cell>
          <cell r="E32" t="str">
            <v>Qty.</v>
          </cell>
          <cell r="F32" t="str">
            <v>Amount</v>
          </cell>
          <cell r="G32" t="str">
            <v>Qty.</v>
          </cell>
          <cell r="H32" t="str">
            <v>Amount</v>
          </cell>
        </row>
        <row r="34">
          <cell r="A34">
            <v>1</v>
          </cell>
          <cell r="B34" t="str">
            <v>Distribution Boards</v>
          </cell>
        </row>
        <row r="36">
          <cell r="B36" t="str">
            <v>S I T &amp; C of surface mounting / flush mounting</v>
          </cell>
        </row>
        <row r="37">
          <cell r="B37" t="str">
            <v>9kA TPN MCB distribution boards (MCB DB). The</v>
          </cell>
        </row>
        <row r="38">
          <cell r="B38" t="str">
            <v>DB shall be made out of 1.2mm CRCA sheet</v>
          </cell>
        </row>
        <row r="39">
          <cell r="B39" t="str">
            <v>steel enclosure and powder coated complete</v>
          </cell>
        </row>
        <row r="40">
          <cell r="B40" t="str">
            <v>with, 100A copper bus, neutral &amp; earth bus,</v>
          </cell>
        </row>
        <row r="41">
          <cell r="B41" t="str">
            <v>cable gland plate with knockout at the top and</v>
          </cell>
        </row>
        <row r="42">
          <cell r="B42" t="str">
            <v>bottom. The busbar shall be tinned copper;</v>
          </cell>
        </row>
        <row r="43">
          <cell r="B43" t="str">
            <v>Insulated fork type for phases, Independent</v>
          </cell>
        </row>
        <row r="44">
          <cell r="B44" t="str">
            <v>neutral bus for each phase including</v>
          </cell>
        </row>
        <row r="45">
          <cell r="B45" t="str">
            <v>interconnecting wiring and earth bus on</v>
          </cell>
        </row>
        <row r="46">
          <cell r="B46" t="str">
            <v>insulatation mount. The DB shall be IP 43, along</v>
          </cell>
        </row>
        <row r="47">
          <cell r="B47" t="str">
            <v>with 4" high wire way box both on top and</v>
          </cell>
        </row>
        <row r="48">
          <cell r="B48" t="str">
            <v>bottom, the  width and depth shall match with</v>
          </cell>
        </row>
        <row r="49">
          <cell r="B49" t="str">
            <v xml:space="preserve">DB </v>
          </cell>
        </row>
        <row r="51">
          <cell r="A51">
            <v>1.1000000000000001</v>
          </cell>
          <cell r="B51" t="str">
            <v>Distribution Boards Apartments</v>
          </cell>
        </row>
        <row r="53">
          <cell r="A53" t="str">
            <v>1.1.1</v>
          </cell>
          <cell r="B53" t="str">
            <v>16 way SPN DB similar to Legrand 607723</v>
          </cell>
        </row>
        <row r="54">
          <cell r="B54" t="str">
            <v>IP 43</v>
          </cell>
        </row>
        <row r="56">
          <cell r="B56" t="str">
            <v>Incomer :</v>
          </cell>
        </row>
        <row r="57">
          <cell r="B57" t="str">
            <v xml:space="preserve">1 no 25A 30mA DP RCBO </v>
          </cell>
        </row>
        <row r="59">
          <cell r="B59" t="str">
            <v xml:space="preserve">Outgoing : </v>
          </cell>
        </row>
        <row r="60">
          <cell r="B60" t="str">
            <v xml:space="preserve">Ltg.     5nos. 6/10 A SP MCB </v>
          </cell>
        </row>
        <row r="61">
          <cell r="B61" t="str">
            <v xml:space="preserve">Power: 5nos. 16 /20A SP MCB  </v>
          </cell>
        </row>
        <row r="62">
          <cell r="B62" t="str">
            <v>Supply</v>
          </cell>
          <cell r="C62" t="str">
            <v>Nos.</v>
          </cell>
          <cell r="D62">
            <v>4500</v>
          </cell>
          <cell r="E62">
            <v>1</v>
          </cell>
          <cell r="H62">
            <v>0</v>
          </cell>
        </row>
        <row r="63">
          <cell r="B63" t="str">
            <v>Installation</v>
          </cell>
          <cell r="C63" t="str">
            <v>Nos.</v>
          </cell>
          <cell r="D63">
            <v>100</v>
          </cell>
          <cell r="E63">
            <v>1</v>
          </cell>
          <cell r="H63">
            <v>0</v>
          </cell>
        </row>
        <row r="65">
          <cell r="A65" t="str">
            <v>1.1.1</v>
          </cell>
          <cell r="B65" t="str">
            <v>4 way ETPN DB similar to Legrand 607725</v>
          </cell>
        </row>
        <row r="66">
          <cell r="B66" t="str">
            <v>IP 43</v>
          </cell>
        </row>
        <row r="68">
          <cell r="B68" t="str">
            <v>Incomer :</v>
          </cell>
        </row>
        <row r="69">
          <cell r="B69" t="str">
            <v>1 no 16A 30mA 4P RCBO</v>
          </cell>
        </row>
        <row r="71">
          <cell r="B71" t="str">
            <v xml:space="preserve">Outgoing : </v>
          </cell>
        </row>
        <row r="72">
          <cell r="B72" t="str">
            <v xml:space="preserve">Ltg.     6nos. 6/10 A SP MCB </v>
          </cell>
        </row>
        <row r="73">
          <cell r="B73" t="str">
            <v xml:space="preserve">Power: 6nos. 10 /16A SP MCB  </v>
          </cell>
        </row>
        <row r="74">
          <cell r="B74" t="str">
            <v>Supply</v>
          </cell>
          <cell r="C74" t="str">
            <v>Nos.</v>
          </cell>
          <cell r="F74">
            <v>5465</v>
          </cell>
          <cell r="G74">
            <v>1</v>
          </cell>
          <cell r="H74">
            <v>0</v>
          </cell>
        </row>
        <row r="75">
          <cell r="B75" t="str">
            <v>Installation</v>
          </cell>
          <cell r="C75" t="str">
            <v>Nos.</v>
          </cell>
          <cell r="F75">
            <v>100</v>
          </cell>
          <cell r="G75">
            <v>1</v>
          </cell>
          <cell r="H75">
            <v>0</v>
          </cell>
        </row>
        <row r="77">
          <cell r="A77">
            <v>2</v>
          </cell>
          <cell r="B77" t="str">
            <v>Sub Mains / Circuit Mains :</v>
          </cell>
        </row>
        <row r="79">
          <cell r="B79" t="str">
            <v>Wiring of sub / circuit mains using 2mm thick</v>
          </cell>
        </row>
        <row r="80">
          <cell r="B80" t="str">
            <v>rigid PVC conduit / casing - capping with MS</v>
          </cell>
        </row>
        <row r="81">
          <cell r="B81" t="str">
            <v>junction box and PVC accessories, 660 /</v>
          </cell>
        </row>
        <row r="82">
          <cell r="B82" t="str">
            <v>1100V grade PVC insulated flexible COPPER</v>
          </cell>
        </row>
        <row r="83">
          <cell r="B83" t="str">
            <v>wires, wiring accessories and carrying out</v>
          </cell>
        </row>
        <row r="84">
          <cell r="B84" t="str">
            <v>surface / concealed wiring. Circuit mains shall</v>
          </cell>
        </row>
        <row r="85">
          <cell r="B85" t="str">
            <v>be measured from DB to switch board and</v>
          </cell>
        </row>
        <row r="86">
          <cell r="B86" t="str">
            <v>looping from switchboard to switchboard.</v>
          </cell>
        </row>
        <row r="88">
          <cell r="A88">
            <v>2.2000000000000002</v>
          </cell>
          <cell r="B88" t="str">
            <v>Circuit Mains :</v>
          </cell>
        </row>
        <row r="90">
          <cell r="A90" t="str">
            <v>2.2.1</v>
          </cell>
          <cell r="B90" t="str">
            <v xml:space="preserve">2 x 2.5 + 1 x 1.5 sqmm in 19 mm dia </v>
          </cell>
        </row>
        <row r="91">
          <cell r="B91" t="str">
            <v>- for ltg. Circuit mains</v>
          </cell>
          <cell r="C91" t="str">
            <v>M</v>
          </cell>
          <cell r="D91">
            <v>65</v>
          </cell>
          <cell r="E91">
            <v>155</v>
          </cell>
          <cell r="F91">
            <v>10075</v>
          </cell>
          <cell r="G91">
            <v>190</v>
          </cell>
          <cell r="H91">
            <v>12350</v>
          </cell>
        </row>
        <row r="93">
          <cell r="A93" t="str">
            <v>2.2.2</v>
          </cell>
          <cell r="B93" t="str">
            <v xml:space="preserve">2 x 4.0 + 1 x 2.5 sqmm in 19 mm dia </v>
          </cell>
        </row>
        <row r="94">
          <cell r="B94" t="str">
            <v>- for power Circuit mains</v>
          </cell>
          <cell r="C94" t="str">
            <v>M</v>
          </cell>
          <cell r="D94">
            <v>100</v>
          </cell>
          <cell r="E94">
            <v>110</v>
          </cell>
          <cell r="F94">
            <v>11000</v>
          </cell>
          <cell r="G94">
            <v>130</v>
          </cell>
          <cell r="H94">
            <v>13000</v>
          </cell>
        </row>
        <row r="96">
          <cell r="A96" t="str">
            <v>2.2.3</v>
          </cell>
          <cell r="B96" t="str">
            <v xml:space="preserve">4 x 2.5 + 2 x 1.5 sqmm in 25 mm dia </v>
          </cell>
          <cell r="C96" t="str">
            <v>M</v>
          </cell>
          <cell r="D96">
            <v>110</v>
          </cell>
          <cell r="E96">
            <v>2</v>
          </cell>
          <cell r="F96">
            <v>220</v>
          </cell>
          <cell r="G96">
            <v>2</v>
          </cell>
          <cell r="H96">
            <v>220</v>
          </cell>
        </row>
        <row r="98">
          <cell r="A98" t="str">
            <v>2.2.4</v>
          </cell>
          <cell r="B98" t="str">
            <v xml:space="preserve">4 x 4.0 + 2 x 2.5 sq mm in 25 mm dia </v>
          </cell>
          <cell r="C98" t="str">
            <v>M</v>
          </cell>
          <cell r="D98">
            <v>160</v>
          </cell>
          <cell r="E98" t="str">
            <v>RO</v>
          </cell>
          <cell r="F98">
            <v>0</v>
          </cell>
          <cell r="G98" t="str">
            <v>RO</v>
          </cell>
          <cell r="H98">
            <v>0</v>
          </cell>
        </row>
        <row r="100">
          <cell r="A100">
            <v>3</v>
          </cell>
          <cell r="B100" t="str">
            <v>Point Wiring</v>
          </cell>
        </row>
        <row r="102">
          <cell r="B102" t="str">
            <v>Wiring for Light &amp; fan point and socket</v>
          </cell>
        </row>
        <row r="103">
          <cell r="B103" t="str">
            <v>outlets by using 2mm rigid PVC conduit</v>
          </cell>
        </row>
        <row r="104">
          <cell r="B104" t="str">
            <v>/ casing - capping with MS junction box and</v>
          </cell>
        </row>
        <row r="105">
          <cell r="B105" t="str">
            <v>PVC accessories , 2 x</v>
          </cell>
        </row>
        <row r="106">
          <cell r="B106" t="str">
            <v>1.5 + 1 x 1.5sqmm PVC insulated copper</v>
          </cell>
        </row>
        <row r="107">
          <cell r="B107" t="str">
            <v>flexible wires, 5A modular switch, socket, GI</v>
          </cell>
        </row>
        <row r="108">
          <cell r="B108" t="str">
            <v>box, wiring accessories and carrying out</v>
          </cell>
        </row>
        <row r="109">
          <cell r="B109" t="str">
            <v>surface/ concealed point wiring. Conduit drop</v>
          </cell>
        </row>
        <row r="110">
          <cell r="B110" t="str">
            <v>to switch box shall be minimum 25mm</v>
          </cell>
        </row>
        <row r="111">
          <cell r="B111" t="str">
            <v>conduit. Wiring shall NOT be paid on RM</v>
          </cell>
        </row>
        <row r="112">
          <cell r="B112" t="str">
            <v>basis. All points shall be earthed with 1.5</v>
          </cell>
        </row>
        <row r="113">
          <cell r="B113" t="str">
            <v>sqmm PVC insulated copper wire. Points shall</v>
          </cell>
        </row>
        <row r="114">
          <cell r="B114" t="str">
            <v>be terminated into fitting, holder, ceiling rose,</v>
          </cell>
        </row>
        <row r="115">
          <cell r="B115" t="str">
            <v>socket, 5A connector; wire ends shall  not be</v>
          </cell>
        </row>
        <row r="116">
          <cell r="B116" t="str">
            <v>left bare.</v>
          </cell>
        </row>
        <row r="118">
          <cell r="A118">
            <v>3.1</v>
          </cell>
          <cell r="B118" t="str">
            <v>1 light point controlled by a 6A SP switch</v>
          </cell>
          <cell r="C118" t="str">
            <v>Nos.</v>
          </cell>
          <cell r="D118">
            <v>350</v>
          </cell>
          <cell r="E118">
            <v>17</v>
          </cell>
          <cell r="F118">
            <v>5950</v>
          </cell>
          <cell r="G118">
            <v>21</v>
          </cell>
          <cell r="H118">
            <v>7350</v>
          </cell>
        </row>
        <row r="120">
          <cell r="A120">
            <v>3.2</v>
          </cell>
          <cell r="B120" t="str">
            <v>2 light points controlled by a 6A switch</v>
          </cell>
          <cell r="C120" t="str">
            <v>Nos.</v>
          </cell>
          <cell r="D120">
            <v>450</v>
          </cell>
          <cell r="E120">
            <v>1</v>
          </cell>
          <cell r="F120">
            <v>450</v>
          </cell>
          <cell r="G120">
            <v>1</v>
          </cell>
          <cell r="H120">
            <v>450</v>
          </cell>
        </row>
        <row r="122">
          <cell r="A122">
            <v>3.4</v>
          </cell>
          <cell r="B122" t="str">
            <v>2 Chandelier light points controlled by a 5A</v>
          </cell>
        </row>
        <row r="123">
          <cell r="B123" t="str">
            <v>switch and 650W 2 module  electronic</v>
          </cell>
        </row>
        <row r="124">
          <cell r="B124" t="str">
            <v>dimmer. Rate shall include two nos.</v>
          </cell>
        </row>
        <row r="125">
          <cell r="B125" t="str">
            <v>chandelier box.</v>
          </cell>
          <cell r="C125" t="str">
            <v>Nos.</v>
          </cell>
          <cell r="D125">
            <v>700</v>
          </cell>
          <cell r="E125">
            <v>1</v>
          </cell>
          <cell r="F125">
            <v>700</v>
          </cell>
          <cell r="G125">
            <v>1</v>
          </cell>
          <cell r="H125">
            <v>700</v>
          </cell>
        </row>
        <row r="127">
          <cell r="A127">
            <v>3.7</v>
          </cell>
          <cell r="B127" t="str">
            <v>1 light point controlled by 2 - 2way switch</v>
          </cell>
        </row>
        <row r="128">
          <cell r="B128" t="str">
            <v>(b/rooms)</v>
          </cell>
          <cell r="C128" t="str">
            <v>Nos.</v>
          </cell>
          <cell r="D128">
            <v>600</v>
          </cell>
          <cell r="E128">
            <v>2</v>
          </cell>
          <cell r="F128">
            <v>1200</v>
          </cell>
          <cell r="G128">
            <v>3</v>
          </cell>
          <cell r="H128">
            <v>1800</v>
          </cell>
        </row>
        <row r="130">
          <cell r="A130">
            <v>3.8</v>
          </cell>
          <cell r="B130" t="str">
            <v>Exhaust fan point with ceiling rose, controlled</v>
          </cell>
        </row>
        <row r="131">
          <cell r="B131" t="str">
            <v xml:space="preserve">by 5A switch </v>
          </cell>
          <cell r="C131" t="str">
            <v>Nos.</v>
          </cell>
          <cell r="D131">
            <v>400</v>
          </cell>
          <cell r="E131">
            <v>3</v>
          </cell>
          <cell r="F131">
            <v>1200</v>
          </cell>
          <cell r="G131">
            <v>4</v>
          </cell>
          <cell r="H131">
            <v>1600</v>
          </cell>
        </row>
        <row r="133">
          <cell r="A133">
            <v>3.9</v>
          </cell>
          <cell r="B133" t="str">
            <v>Ceiling fan point controlled by a 5A switch,</v>
          </cell>
        </row>
        <row r="134">
          <cell r="B134" t="str">
            <v>fan hook box  and 100W, 2 module fan</v>
          </cell>
        </row>
        <row r="135">
          <cell r="B135" t="str">
            <v>step regulator.</v>
          </cell>
          <cell r="C135" t="str">
            <v>Nos.</v>
          </cell>
          <cell r="D135">
            <v>700</v>
          </cell>
          <cell r="E135">
            <v>4</v>
          </cell>
          <cell r="F135">
            <v>2800</v>
          </cell>
          <cell r="G135">
            <v>5</v>
          </cell>
          <cell r="H135">
            <v>3500</v>
          </cell>
        </row>
        <row r="137">
          <cell r="A137">
            <v>3.1</v>
          </cell>
          <cell r="B137" t="str">
            <v>Call bell point with 6A, 2 module bell push</v>
          </cell>
        </row>
        <row r="138">
          <cell r="B138" t="str">
            <v>and connector</v>
          </cell>
          <cell r="C138" t="str">
            <v>Nos.</v>
          </cell>
          <cell r="D138">
            <v>400</v>
          </cell>
          <cell r="E138">
            <v>1</v>
          </cell>
          <cell r="F138">
            <v>400</v>
          </cell>
          <cell r="G138">
            <v>1</v>
          </cell>
          <cell r="H138">
            <v>400</v>
          </cell>
        </row>
        <row r="140">
          <cell r="A140">
            <v>3.11</v>
          </cell>
          <cell r="B140" t="str">
            <v>5A 3pin socket with 5A SP switch on lighting</v>
          </cell>
        </row>
        <row r="141">
          <cell r="B141" t="str">
            <v>circuit:</v>
          </cell>
        </row>
        <row r="142">
          <cell r="B142" t="str">
            <v>-dependant point</v>
          </cell>
          <cell r="C142" t="str">
            <v>Nos.</v>
          </cell>
          <cell r="D142">
            <v>225</v>
          </cell>
          <cell r="E142">
            <v>4</v>
          </cell>
          <cell r="F142">
            <v>900</v>
          </cell>
          <cell r="G142">
            <v>5</v>
          </cell>
          <cell r="H142">
            <v>1125</v>
          </cell>
        </row>
        <row r="144">
          <cell r="A144">
            <v>4</v>
          </cell>
          <cell r="B144" t="str">
            <v>Power Points</v>
          </cell>
        </row>
        <row r="146">
          <cell r="B146" t="str">
            <v>Supply and installation of modular type</v>
          </cell>
        </row>
        <row r="147">
          <cell r="B147" t="str">
            <v>switch socket, MCB in  GI / MS enclosure,</v>
          </cell>
        </row>
        <row r="148">
          <cell r="B148" t="str">
            <v>with cover plate, blanks, etc complete.</v>
          </cell>
        </row>
        <row r="150">
          <cell r="A150">
            <v>4.0999999999999996</v>
          </cell>
          <cell r="B150" t="str">
            <v>6A 3 pin socket with 6A SP Switch</v>
          </cell>
          <cell r="C150" t="str">
            <v>Nos.</v>
          </cell>
          <cell r="D150">
            <v>250</v>
          </cell>
          <cell r="E150">
            <v>3</v>
          </cell>
          <cell r="F150">
            <v>750</v>
          </cell>
          <cell r="G150">
            <v>5</v>
          </cell>
          <cell r="H150">
            <v>1250</v>
          </cell>
        </row>
        <row r="152">
          <cell r="A152">
            <v>4.2</v>
          </cell>
          <cell r="B152" t="str">
            <v>2Nos. 6A 3 pin socket with 6A SP Switch (Living</v>
          </cell>
        </row>
        <row r="153">
          <cell r="B153" t="str">
            <v>and MBR)</v>
          </cell>
          <cell r="C153" t="str">
            <v>Nos.</v>
          </cell>
          <cell r="D153">
            <v>450</v>
          </cell>
          <cell r="E153">
            <v>2</v>
          </cell>
          <cell r="F153">
            <v>900</v>
          </cell>
          <cell r="G153">
            <v>2</v>
          </cell>
          <cell r="H153">
            <v>900</v>
          </cell>
        </row>
        <row r="155">
          <cell r="A155">
            <v>4.3</v>
          </cell>
          <cell r="B155" t="str">
            <v>6A 3 pin socket with seperate 6A SP Switch (CH )</v>
          </cell>
          <cell r="C155" t="str">
            <v>Nos.</v>
          </cell>
          <cell r="D155">
            <v>300</v>
          </cell>
          <cell r="E155">
            <v>1</v>
          </cell>
          <cell r="F155">
            <v>300</v>
          </cell>
          <cell r="G155">
            <v>1</v>
          </cell>
          <cell r="H155">
            <v>300</v>
          </cell>
        </row>
        <row r="156">
          <cell r="B156" t="str">
            <v>independent location</v>
          </cell>
        </row>
        <row r="158">
          <cell r="A158">
            <v>4.4000000000000004</v>
          </cell>
          <cell r="B158" t="str">
            <v>6A 3 pin socket with 6A SP Switch for (mixi &amp; Fridge, AG,</v>
          </cell>
        </row>
        <row r="159">
          <cell r="B159" t="str">
            <v>Ironing)</v>
          </cell>
          <cell r="C159" t="str">
            <v>Nos.</v>
          </cell>
          <cell r="D159">
            <v>250</v>
          </cell>
          <cell r="E159">
            <v>4</v>
          </cell>
          <cell r="F159">
            <v>1000</v>
          </cell>
          <cell r="G159">
            <v>4</v>
          </cell>
          <cell r="H159">
            <v>1000</v>
          </cell>
        </row>
        <row r="161">
          <cell r="A161">
            <v>4.2</v>
          </cell>
          <cell r="B161" t="str">
            <v>6/16A 6 pin sockets with 16A SP Switch in separate box at</v>
          </cell>
        </row>
        <row r="162">
          <cell r="B162" t="str">
            <v>independent location ( C/R )</v>
          </cell>
          <cell r="C162" t="str">
            <v>Nos.</v>
          </cell>
          <cell r="D162">
            <v>350</v>
          </cell>
          <cell r="E162">
            <v>1</v>
          </cell>
          <cell r="F162">
            <v>350</v>
          </cell>
          <cell r="G162">
            <v>1</v>
          </cell>
          <cell r="H162">
            <v>350</v>
          </cell>
        </row>
        <row r="164">
          <cell r="A164">
            <v>4.5999999999999996</v>
          </cell>
          <cell r="B164" t="str">
            <v>16A 3 pin socket and 30A DP switch with</v>
          </cell>
        </row>
        <row r="165">
          <cell r="B165" t="str">
            <v>indicator in separate enclosures.  (for GP) independent location</v>
          </cell>
          <cell r="C165" t="str">
            <v>Sets</v>
          </cell>
          <cell r="D165">
            <v>375</v>
          </cell>
          <cell r="E165">
            <v>2</v>
          </cell>
          <cell r="F165">
            <v>750</v>
          </cell>
          <cell r="G165">
            <v>3</v>
          </cell>
          <cell r="H165">
            <v>1125</v>
          </cell>
        </row>
        <row r="167">
          <cell r="A167">
            <v>4.7</v>
          </cell>
          <cell r="B167" t="str">
            <v xml:space="preserve">20A 3 pin Metal Clad socket with 16A SP </v>
          </cell>
        </row>
        <row r="168">
          <cell r="B168" t="str">
            <v>MCB mounted seperately (for AC).</v>
          </cell>
          <cell r="C168" t="str">
            <v>No.</v>
          </cell>
          <cell r="D168">
            <v>750</v>
          </cell>
          <cell r="E168">
            <v>2</v>
          </cell>
          <cell r="F168">
            <v>1500</v>
          </cell>
          <cell r="G168">
            <v>3</v>
          </cell>
          <cell r="H168">
            <v>2250</v>
          </cell>
        </row>
        <row r="170">
          <cell r="A170">
            <v>4.9000000000000004</v>
          </cell>
          <cell r="B170" t="str">
            <v>1no. 6/16A 6pin socket with 16A SP switch in single box.(M/O</v>
          </cell>
        </row>
        <row r="171">
          <cell r="B171" t="str">
            <v>&amp; WM)</v>
          </cell>
          <cell r="C171" t="str">
            <v>No.</v>
          </cell>
          <cell r="D171">
            <v>300</v>
          </cell>
          <cell r="E171">
            <v>2</v>
          </cell>
          <cell r="F171">
            <v>600</v>
          </cell>
          <cell r="G171">
            <v>2</v>
          </cell>
          <cell r="H171">
            <v>600</v>
          </cell>
        </row>
        <row r="174">
          <cell r="A174">
            <v>5</v>
          </cell>
          <cell r="B174" t="str">
            <v>1no. 6/16A 6pin socket with 16A SP</v>
          </cell>
        </row>
        <row r="175">
          <cell r="B175" t="str">
            <v>switch and 6A 3pin socket with 6A SP</v>
          </cell>
        </row>
        <row r="176">
          <cell r="B176" t="str">
            <v>switch in single box.</v>
          </cell>
          <cell r="C176" t="str">
            <v>Nos.</v>
          </cell>
          <cell r="D176">
            <v>550</v>
          </cell>
          <cell r="E176" t="str">
            <v>RO</v>
          </cell>
          <cell r="F176">
            <v>0</v>
          </cell>
          <cell r="G176">
            <v>1</v>
          </cell>
          <cell r="H176">
            <v>550</v>
          </cell>
        </row>
        <row r="178">
          <cell r="A178">
            <v>5</v>
          </cell>
          <cell r="B178" t="str">
            <v>Telephone System</v>
          </cell>
        </row>
        <row r="180">
          <cell r="B180" t="str">
            <v>Providing and fixing Telephone cable and</v>
          </cell>
        </row>
        <row r="181">
          <cell r="B181" t="str">
            <v>modular RJ 11  Tel. outlets with box.</v>
          </cell>
        </row>
        <row r="183">
          <cell r="A183">
            <v>5.0999999999999996</v>
          </cell>
          <cell r="B183" t="str">
            <v>RJ 11 ( 2 wire) Telephone outlet in Box.</v>
          </cell>
          <cell r="C183" t="str">
            <v>Nos.</v>
          </cell>
          <cell r="D183">
            <v>175</v>
          </cell>
          <cell r="E183">
            <v>2</v>
          </cell>
          <cell r="F183">
            <v>350</v>
          </cell>
          <cell r="G183">
            <v>2</v>
          </cell>
          <cell r="H183">
            <v>350</v>
          </cell>
        </row>
        <row r="185">
          <cell r="A185">
            <v>5.2</v>
          </cell>
          <cell r="B185" t="str">
            <v>3 pair Tel. Wire 0.5 mm dia. Copper,</v>
          </cell>
        </row>
        <row r="186">
          <cell r="B186" t="str">
            <v>PVC / PVC tel wire in existing conduit (from Shaft )</v>
          </cell>
          <cell r="C186" t="str">
            <v>M</v>
          </cell>
          <cell r="D186">
            <v>12</v>
          </cell>
          <cell r="E186">
            <v>45</v>
          </cell>
          <cell r="F186">
            <v>540</v>
          </cell>
          <cell r="G186">
            <v>45</v>
          </cell>
          <cell r="H186">
            <v>540</v>
          </cell>
        </row>
        <row r="188">
          <cell r="A188">
            <v>6</v>
          </cell>
          <cell r="B188" t="str">
            <v>Television System</v>
          </cell>
        </row>
        <row r="190">
          <cell r="B190" t="str">
            <v>Providing and fixing modular co-axial TV</v>
          </cell>
        </row>
        <row r="191">
          <cell r="B191" t="str">
            <v xml:space="preserve">outlets with box. </v>
          </cell>
        </row>
        <row r="193">
          <cell r="A193">
            <v>6.1</v>
          </cell>
          <cell r="B193" t="str">
            <v>Co axial TV outlets in Box.</v>
          </cell>
          <cell r="C193" t="str">
            <v>Nos.</v>
          </cell>
          <cell r="D193">
            <v>175</v>
          </cell>
          <cell r="E193">
            <v>2</v>
          </cell>
          <cell r="F193">
            <v>350</v>
          </cell>
          <cell r="G193">
            <v>2</v>
          </cell>
          <cell r="H193">
            <v>350</v>
          </cell>
        </row>
        <row r="195">
          <cell r="A195">
            <v>6.2</v>
          </cell>
          <cell r="B195" t="str">
            <v xml:space="preserve">RG 11 / co-axial cable as per TV vendor </v>
          </cell>
        </row>
        <row r="196">
          <cell r="B196" t="str">
            <v xml:space="preserve"> in existing 25mm PVC conduit.</v>
          </cell>
          <cell r="C196" t="str">
            <v>M</v>
          </cell>
          <cell r="D196">
            <v>20</v>
          </cell>
          <cell r="E196" t="str">
            <v>RO</v>
          </cell>
          <cell r="F196">
            <v>0</v>
          </cell>
          <cell r="G196" t="str">
            <v>RO</v>
          </cell>
          <cell r="H196">
            <v>0</v>
          </cell>
        </row>
        <row r="198">
          <cell r="A198">
            <v>7</v>
          </cell>
          <cell r="B198" t="str">
            <v>Computer System</v>
          </cell>
        </row>
        <row r="200">
          <cell r="B200" t="str">
            <v>Providing and fixing modular cp outlets with</v>
          </cell>
        </row>
        <row r="201">
          <cell r="B201" t="str">
            <v xml:space="preserve">box. </v>
          </cell>
        </row>
        <row r="203">
          <cell r="A203">
            <v>7.2</v>
          </cell>
          <cell r="B203" t="str">
            <v>Only laying of computer cable in existing</v>
          </cell>
          <cell r="C203" t="str">
            <v>M</v>
          </cell>
          <cell r="D203">
            <v>5</v>
          </cell>
          <cell r="E203" t="str">
            <v>RO</v>
          </cell>
          <cell r="G203" t="str">
            <v>RO</v>
          </cell>
        </row>
        <row r="204">
          <cell r="B204" t="str">
            <v>19mm Conduit.</v>
          </cell>
        </row>
        <row r="206">
          <cell r="A206">
            <v>7.3</v>
          </cell>
          <cell r="B206" t="str">
            <v>RJ 45 (4 wire) data outlet in Box.</v>
          </cell>
          <cell r="C206" t="str">
            <v>Nos.</v>
          </cell>
          <cell r="D206">
            <v>450</v>
          </cell>
          <cell r="E206" t="str">
            <v>RO</v>
          </cell>
          <cell r="G206" t="str">
            <v>RO</v>
          </cell>
        </row>
        <row r="208">
          <cell r="A208">
            <v>8</v>
          </cell>
          <cell r="B208" t="str">
            <v>Miscellaneous  Items</v>
          </cell>
        </row>
        <row r="210">
          <cell r="B210" t="str">
            <v>Empty Conduits</v>
          </cell>
        </row>
        <row r="212">
          <cell r="B212" t="str">
            <v>Providing &amp; laying of empty 2mm thick PVC</v>
          </cell>
        </row>
        <row r="213">
          <cell r="B213" t="str">
            <v>conduits with MS junction boxes and other</v>
          </cell>
        </row>
        <row r="214">
          <cell r="B214" t="str">
            <v xml:space="preserve">PVC accessories, 16G GI fish wire. </v>
          </cell>
        </row>
        <row r="215">
          <cell r="B215" t="str">
            <v>(for TV and Data  system)</v>
          </cell>
        </row>
        <row r="216">
          <cell r="B216">
            <v>0</v>
          </cell>
        </row>
        <row r="217">
          <cell r="A217">
            <v>8.1</v>
          </cell>
          <cell r="B217" t="str">
            <v xml:space="preserve">19mm dia PVC conduit.  </v>
          </cell>
        </row>
        <row r="218">
          <cell r="B218" t="str">
            <v>(for Data systems)</v>
          </cell>
          <cell r="C218" t="str">
            <v>M</v>
          </cell>
          <cell r="D218">
            <v>30</v>
          </cell>
          <cell r="E218">
            <v>30</v>
          </cell>
          <cell r="F218">
            <v>900</v>
          </cell>
          <cell r="G218">
            <v>30</v>
          </cell>
          <cell r="H218">
            <v>900</v>
          </cell>
        </row>
        <row r="220">
          <cell r="A220">
            <v>8.1999999999999993</v>
          </cell>
          <cell r="B220" t="str">
            <v xml:space="preserve">25mm dia PVC conduit.  </v>
          </cell>
        </row>
        <row r="221">
          <cell r="B221" t="str">
            <v>(for TV systems)</v>
          </cell>
          <cell r="C221" t="str">
            <v>M</v>
          </cell>
          <cell r="D221">
            <v>40</v>
          </cell>
          <cell r="E221">
            <v>30</v>
          </cell>
          <cell r="F221">
            <v>1200</v>
          </cell>
          <cell r="G221">
            <v>30</v>
          </cell>
          <cell r="H221">
            <v>1200</v>
          </cell>
        </row>
        <row r="223">
          <cell r="A223">
            <v>8.3000000000000007</v>
          </cell>
          <cell r="B223" t="str">
            <v>GI modular switch box with 3mm hylam</v>
          </cell>
        </row>
        <row r="224">
          <cell r="B224" t="str">
            <v>dummy cover :</v>
          </cell>
        </row>
        <row r="225">
          <cell r="A225" t="str">
            <v>(a)</v>
          </cell>
          <cell r="B225" t="str">
            <v>2 module</v>
          </cell>
          <cell r="C225" t="str">
            <v>Nos.</v>
          </cell>
          <cell r="D225">
            <v>50</v>
          </cell>
          <cell r="E225" t="str">
            <v>RO</v>
          </cell>
          <cell r="F225">
            <v>0</v>
          </cell>
          <cell r="G225" t="str">
            <v>RO</v>
          </cell>
          <cell r="H225">
            <v>0</v>
          </cell>
        </row>
        <row r="226">
          <cell r="A226" t="str">
            <v>(b)</v>
          </cell>
          <cell r="B226" t="str">
            <v>3/4 module</v>
          </cell>
          <cell r="C226" t="str">
            <v>Nos.</v>
          </cell>
          <cell r="D226">
            <v>75</v>
          </cell>
          <cell r="E226" t="str">
            <v>RO</v>
          </cell>
          <cell r="F226">
            <v>0</v>
          </cell>
          <cell r="G226" t="str">
            <v>RO</v>
          </cell>
          <cell r="H226">
            <v>0</v>
          </cell>
        </row>
        <row r="227">
          <cell r="A227" t="str">
            <v>(c)</v>
          </cell>
          <cell r="B227" t="str">
            <v>5/6 module</v>
          </cell>
          <cell r="C227" t="str">
            <v>Nos.</v>
          </cell>
          <cell r="D227">
            <v>85</v>
          </cell>
          <cell r="E227" t="str">
            <v>RO</v>
          </cell>
          <cell r="F227">
            <v>0</v>
          </cell>
          <cell r="G227" t="str">
            <v>RO</v>
          </cell>
          <cell r="H227">
            <v>0</v>
          </cell>
        </row>
        <row r="228">
          <cell r="A228" t="str">
            <v>(d)</v>
          </cell>
          <cell r="B228" t="str">
            <v>8 module</v>
          </cell>
          <cell r="C228" t="str">
            <v>Nos.</v>
          </cell>
          <cell r="D228">
            <v>95</v>
          </cell>
          <cell r="E228" t="str">
            <v>RO</v>
          </cell>
          <cell r="F228">
            <v>0</v>
          </cell>
          <cell r="G228" t="str">
            <v>RO</v>
          </cell>
          <cell r="H228">
            <v>0</v>
          </cell>
        </row>
        <row r="230">
          <cell r="A230">
            <v>8.4</v>
          </cell>
          <cell r="B230" t="str">
            <v>Wire pull box 300 x 150 x 150mm. With dummy plate</v>
          </cell>
          <cell r="C230" t="str">
            <v>Nos.</v>
          </cell>
          <cell r="D230">
            <v>450</v>
          </cell>
          <cell r="E230">
            <v>1</v>
          </cell>
          <cell r="G230">
            <v>1</v>
          </cell>
        </row>
        <row r="232">
          <cell r="A232">
            <v>8.5</v>
          </cell>
          <cell r="B232" t="str">
            <v>Wire pull box 150 x 150 x 150mm. With dummy plate</v>
          </cell>
          <cell r="C232" t="str">
            <v>Nos.</v>
          </cell>
          <cell r="D232">
            <v>300</v>
          </cell>
          <cell r="E232">
            <v>1</v>
          </cell>
          <cell r="F232">
            <v>300</v>
          </cell>
          <cell r="G232">
            <v>1</v>
          </cell>
          <cell r="H232">
            <v>300</v>
          </cell>
        </row>
        <row r="234">
          <cell r="A234">
            <v>8.6</v>
          </cell>
          <cell r="B234" t="str">
            <v>Supply &amp; installation of Comm. box :</v>
          </cell>
        </row>
        <row r="235">
          <cell r="B235" t="str">
            <v>Min 16 Awg - GI with powder coated finish</v>
          </cell>
        </row>
        <row r="236">
          <cell r="B236" t="str">
            <v>and front glass door with lock and key.</v>
          </cell>
        </row>
        <row r="237">
          <cell r="B237" t="str">
            <v>approx. size : 450 x 150 x 150mm</v>
          </cell>
          <cell r="C237" t="str">
            <v>Nos.</v>
          </cell>
          <cell r="D237">
            <v>750</v>
          </cell>
          <cell r="E237">
            <v>1</v>
          </cell>
          <cell r="F237">
            <v>750</v>
          </cell>
          <cell r="G237">
            <v>1</v>
          </cell>
          <cell r="H237">
            <v>750</v>
          </cell>
        </row>
        <row r="239">
          <cell r="B239" t="str">
            <v>Sub Total</v>
          </cell>
          <cell r="F239">
            <v>51000</v>
          </cell>
          <cell r="H239">
            <v>55210</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IF"/>
      <sheetName val="data validation"/>
      <sheetName val="data validation 1"/>
      <sheetName val="hyperlink"/>
      <sheetName val="database"/>
      <sheetName val="VLOOKUP"/>
      <sheetName val="FS-BOREWELL"/>
      <sheetName val="FS-KKC-EST"/>
      <sheetName val="FS-VBC-EST"/>
      <sheetName val="KHO-KHO PLAY GROUND "/>
      <sheetName val="FS-KC-EST"/>
      <sheetName val="BB-SC ABSTRACT"/>
      <sheetName val="BBC ABSTRACT"/>
      <sheetName val="FS-BB-SC-EST"/>
      <sheetName val="FS-HIGH JUMP"/>
      <sheetName val="FS-LONG JUMP"/>
      <sheetName val="FS-SPORTS"/>
      <sheetName val="BALL BADMINTON SHUTTLE COCK"/>
      <sheetName val="BASKET BALL COURT "/>
      <sheetName val="BOREWELL RECHARGE"/>
      <sheetName val="BOREWELL RECHARGEABSTRACT"/>
      <sheetName val="KABADDI COURT"/>
      <sheetName val="KC ABSTRACT"/>
      <sheetName val="KHO-KHO ABSTRACT"/>
      <sheetName val="LONG JUMP GROUND "/>
      <sheetName val="VBC ABSTRACT"/>
      <sheetName val="VOLLEY BALL COURT"/>
      <sheetName val="RA7"/>
      <sheetName val="ABST-GD"/>
      <sheetName val="Data_GF"/>
      <sheetName val="Data_FF"/>
      <sheetName val="labour"/>
      <sheetName val="FIRST"/>
      <sheetName val="Ene"/>
      <sheetName val="CODE BOOK REFERENCE"/>
      <sheetName val="Eg-2"/>
      <sheetName val="Eg-1"/>
      <sheetName val="Eg-4"/>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CKWELL"/>
      <sheetName val="INPUT"/>
      <sheetName val="dump"/>
      <sheetName val="Labour"/>
      <sheetName val="Material"/>
      <sheetName val="Plant &amp;  Machinery"/>
      <sheetName val="PROJECT BRIEF(EX.NEW)"/>
      <sheetName val="Av.G Level"/>
      <sheetName val="11-hsd"/>
      <sheetName val="13-septic"/>
      <sheetName val="7-ug"/>
      <sheetName val="2-utility"/>
      <sheetName val="18-misc"/>
      <sheetName val="5-pipe"/>
      <sheetName val="Page-1-3"/>
      <sheetName val="ABST (7)"/>
      <sheetName val="Sheet1"/>
      <sheetName val="DATA"/>
      <sheetName val="Below_Earth"/>
      <sheetName val="Design"/>
      <sheetName val="gen"/>
      <sheetName val="ABP inputs"/>
      <sheetName val="Synergy Sales Budget"/>
      <sheetName val="Area_Capacity"/>
      <sheetName val="RD"/>
      <sheetName val="HWEQUIV"/>
      <sheetName val="R.MAIN"/>
      <sheetName val="Outlet Details"/>
      <sheetName val="FIRST"/>
      <sheetName val="Ene"/>
      <sheetName val="CODE BOOK REFERENCE"/>
      <sheetName val="Eg-2"/>
      <sheetName val="Eg-1"/>
      <sheetName val="Eg-3"/>
      <sheetName val="Hydraulic"/>
      <sheetName val="ROY"/>
      <sheetName val="COMPUTER SLIP"/>
      <sheetName val="DEY   VAJATI"/>
      <sheetName val="P L I"/>
      <sheetName val="RA-CD"/>
      <sheetName val="RD-Est"/>
      <sheetName val="Sheet11"/>
      <sheetName val="WR"/>
      <sheetName val="Binnies"/>
      <sheetName val="D1_CO"/>
      <sheetName val="A"/>
      <sheetName val="SB_SCH_A3"/>
      <sheetName val="SB SCH_A7"/>
      <sheetName val="Cd"/>
      <sheetName val="working survey-1"/>
      <sheetName val="GP"/>
      <sheetName val="sorna-lanjera"/>
      <sheetName val="CALC_2R"/>
      <sheetName val="21_Waste_Weir New"/>
      <sheetName val="Fixation_Principal_Level "/>
      <sheetName val="Fixation_Principal_Level Dhawal"/>
      <sheetName val="Water_Planning"/>
      <sheetName val="Water_Planning dhwaliya"/>
      <sheetName val="Sheet1 "/>
      <sheetName val="Lead (Final)"/>
      <sheetName val="Rainfall_Alirajpur"/>
      <sheetName val="zone-2"/>
      <sheetName val="Assumptions"/>
      <sheetName val="Vaij population forcast_anx1"/>
      <sheetName val="Sheet3"/>
      <sheetName val="Waste_Weir"/>
      <sheetName val="9_AGR_Stati"/>
      <sheetName val="Rainfall_gandhwani"/>
      <sheetName val="Hyd_Jum_WA"/>
      <sheetName val="16_Drinking &amp; Ind Water use"/>
      <sheetName val="23_Design_Wast_weir_chanel"/>
      <sheetName val="Fixation_Principal_Level"/>
      <sheetName val="Bed Slope"/>
      <sheetName val="Table_6,Waste_Weir New"/>
      <sheetName val="17__Abst.CWR"/>
      <sheetName val="Rainfall_Jobat_Rainfall_Runoff"/>
      <sheetName val="Kc_Values"/>
      <sheetName val="kachner cl38"/>
      <sheetName val="Area_Capacity_GOI_BARRAGE"/>
      <sheetName val="IF (Goi)"/>
      <sheetName val="Basic Data Sheet"/>
      <sheetName val="routing (2)"/>
      <sheetName val="Spill-Hydro design"/>
      <sheetName val="HFL Calculation (routed)"/>
      <sheetName val="Planning"/>
      <sheetName val="Ele-Capacity"/>
      <sheetName val="Rainfall_Khargone"/>
      <sheetName val="G.I.S."/>
      <sheetName val="basdat"/>
      <sheetName val="IWR_Rabi_CP1_Barwani_CWR (L)"/>
      <sheetName val="IWR_Rabi_CP1_Barwani_CWR(G)"/>
      <sheetName val="HYDRAULICS"/>
      <sheetName val="Area_Capacity Dhawaliya"/>
      <sheetName val="Water_Planning_conti.."/>
      <sheetName val="Fixation_Principal_Level Bhelya"/>
      <sheetName val="Plant_&amp;__Machinery"/>
      <sheetName val="PROJECT_BRIEF(EX_NEW)"/>
      <sheetName val="Plant_&amp;__Machinery1"/>
      <sheetName val="PROJECT_BRIEF(EX_NEW)1"/>
      <sheetName val="HDPE"/>
      <sheetName val="DI"/>
      <sheetName val="pvc"/>
      <sheetName val="hdpe_basic"/>
      <sheetName val="pvc_basic"/>
      <sheetName val="REVENUES &amp; BS"/>
      <sheetName val="ABUT MASTER"/>
      <sheetName val="QFC"/>
      <sheetName val="DE"/>
      <sheetName val="QOSWS "/>
      <sheetName val="Prjt"/>
      <sheetName val="Chamber on BW "/>
      <sheetName val="CH-8"/>
      <sheetName val="CPIPE2"/>
      <sheetName val="CALC_Minor_Flows "/>
      <sheetName val="CALC_MC_Flows"/>
      <sheetName val="THK"/>
      <sheetName val="WR (2)"/>
      <sheetName val="Data-Works (Final)"/>
      <sheetName val="Pop_Ann1"/>
      <sheetName val="Gallery"/>
      <sheetName val="0+655"/>
      <sheetName val="Spill channel"/>
      <sheetName val="I.P"/>
      <sheetName val="Sheet7"/>
      <sheetName val="DESBAST"/>
      <sheetName val="DATA_PRG"/>
      <sheetName val="Road data"/>
      <sheetName val="abs_wirefencin"/>
      <sheetName val="abs_cartage_material"/>
      <sheetName val="state-protect"/>
      <sheetName val="RCC_clear"/>
      <sheetName val="weight_pipe"/>
      <sheetName val="(1)FILL FIRST"/>
      <sheetName val="(2)PROGRESIV EXP."/>
      <sheetName val="(4)F-81 Exp.side"/>
      <sheetName val="(3)F-81 RECV."/>
      <sheetName val="Summary"/>
      <sheetName val="mlead"/>
      <sheetName val="MRATES"/>
      <sheetName val="Cover"/>
      <sheetName val="maya"/>
      <sheetName val="RMR"/>
      <sheetName val="rcd"/>
      <sheetName val="SPT vs PHI"/>
      <sheetName val="Voucher"/>
      <sheetName val="VBC ABSTRACT"/>
      <sheetName val="VOLLEY BALL COURT"/>
      <sheetName val="FS-BB-SC-EST"/>
      <sheetName val="FS-BOREWELL"/>
      <sheetName val="FS-HIGH JUMP"/>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RA7"/>
      <sheetName val="co_5"/>
      <sheetName val="CCA_cal (2)"/>
      <sheetName val="Fixations_Principal_level"/>
      <sheetName val="HFL CALCULATION"/>
      <sheetName val="tables"/>
      <sheetName val="EDWise"/>
      <sheetName val="Rates"/>
      <sheetName val="BASE_ALL"/>
      <sheetName val="SEW4"/>
      <sheetName val="Pier Design(with offset)"/>
      <sheetName val="IDCCALHYD_GOO"/>
      <sheetName val="final abstract"/>
      <sheetName val="72"/>
      <sheetName val="Schedule &quot;B&quot;"/>
      <sheetName val="Bitumen trunk"/>
      <sheetName val="Feeder"/>
      <sheetName val="R99 etc"/>
      <sheetName val="Trunk unpaved"/>
      <sheetName val="abs road"/>
      <sheetName val="LEAD"/>
      <sheetName val="MTC-estimate"/>
      <sheetName val="VIP03"/>
      <sheetName val="VIP_02"/>
      <sheetName val="abs_CWrising"/>
      <sheetName val="abs-ph"/>
      <sheetName val="abs_sum&amp;cwr"/>
      <sheetName val="cons_sq_I"/>
      <sheetName val="const_stat_exp_pipe"/>
      <sheetName val="33- Analysis-Expenditure"/>
      <sheetName val="Format-5"/>
      <sheetName val="01-DATA INPUT"/>
      <sheetName val="rate analysis "/>
      <sheetName val="Intro"/>
      <sheetName val="Abs_CD_2"/>
      <sheetName val="coverpage"/>
      <sheetName val="road est"/>
      <sheetName val="ECV"/>
      <sheetName val="VARIABLE"/>
      <sheetName val="Quantity"/>
      <sheetName val="DATA1"/>
      <sheetName val="Cost Reco data download"/>
      <sheetName val="Material "/>
      <sheetName val="Labour &amp; Plant"/>
      <sheetName val="RATE_MAT (2)"/>
      <sheetName val="2-wlr"/>
      <sheetName val="Part4"/>
      <sheetName val="IS 9523-KAV-DI"/>
      <sheetName val="Scour Valve DI- Short Body (2)"/>
      <sheetName val="ABS1"/>
      <sheetName val="MS1"/>
      <sheetName val="Abs_Road"/>
      <sheetName val="Mesurement"/>
      <sheetName val="Sheet4"/>
      <sheetName val="PROCTOR"/>
      <sheetName val="ANAL-PIPE LINE"/>
      <sheetName val="Av_G_Level"/>
      <sheetName val="PROTECTION"/>
      <sheetName val="MACRO-BACK UP"/>
      <sheetName val="Side walls (earth)"/>
      <sheetName val="AFFLUX CALC"/>
      <sheetName val="AFF DRAW"/>
      <sheetName val="TEL CALC"/>
      <sheetName val="NALA-LS"/>
      <sheetName val="X-BOX HYD"/>
      <sheetName val="X-TRAIL PIT DETAILS"/>
      <sheetName val="X-BLOCK LEVELS"/>
      <sheetName val="INSTRUCT"/>
      <sheetName val="DS HFL "/>
      <sheetName val="VENT DESIGN "/>
      <sheetName val="Side walls-Slab"/>
      <sheetName val="TRANSITIONS"/>
      <sheetName val="CONNECT"/>
      <sheetName val="ABST-GD"/>
      <sheetName val="14.DataBoysGF"/>
      <sheetName val="18.DataBoysFF"/>
      <sheetName val="23.DataK&amp;D"/>
      <sheetName val="END-END"/>
      <sheetName val="FS-BBC-EST"/>
      <sheetName val="Anicut-abstract"/>
      <sheetName val="Lavel DATA"/>
      <sheetName val="DETAILED"/>
      <sheetName val="1994"/>
      <sheetName val="ANAL"/>
      <sheetName val="MAUN"/>
      <sheetName val="doq"/>
    </sheetNames>
    <sheetDataSet>
      <sheetData sheetId="0">
        <row r="13">
          <cell r="I13" t="str">
            <v>MEASUREMENTS</v>
          </cell>
        </row>
      </sheetData>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row r="4">
          <cell r="D4">
            <v>83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NECT"/>
      <sheetName val="Recap"/>
      <sheetName val="Survey"/>
      <sheetName val="COFFERDAM"/>
      <sheetName val="Sheet2"/>
      <sheetName val="환율"/>
      <sheetName val="Input Sheet"/>
      <sheetName val="Labour"/>
      <sheetName val="RA7"/>
      <sheetName val="Sheet1"/>
      <sheetName val="ABSTRACT -Non-TSQ-GF"/>
      <sheetName val="Plant &amp;  Machinery"/>
      <sheetName val="GN-ST-10"/>
      <sheetName val="PRECAST lightconc-II"/>
      <sheetName val="p&amp;m"/>
      <sheetName val="Prjt"/>
      <sheetName val="FIRST"/>
      <sheetName val="Ene"/>
      <sheetName val="CODE BOOK REFERENCE"/>
      <sheetName val="Eg-2"/>
      <sheetName val="Eg-1"/>
      <sheetName val="Eg-3"/>
      <sheetName val="Eg-4"/>
      <sheetName val="Bongaon"/>
      <sheetName val="Jeerat"/>
      <sheetName val="NJP"/>
      <sheetName val="basdat"/>
      <sheetName val="Detail"/>
      <sheetName val="Input"/>
      <sheetName val="jackwell"/>
      <sheetName val="Translatin II"/>
      <sheetName val="Translation"/>
      <sheetName val="code"/>
      <sheetName val="RA-CD"/>
      <sheetName val="0+655"/>
      <sheetName val="A"/>
      <sheetName val="R.MAIN"/>
      <sheetName val="design"/>
      <sheetName val="RD-Est"/>
      <sheetName val="SB_SCH_A3"/>
      <sheetName val="SB SCH_A7"/>
      <sheetName val="ROY"/>
      <sheetName val="DATA"/>
      <sheetName val="Rainfall_Khargone"/>
      <sheetName val="HFL CALCULATION"/>
      <sheetName val="RD"/>
      <sheetName val="Design_VRB"/>
      <sheetName val="CALC_Minor_Flows "/>
      <sheetName val="CALC_MC_Flows"/>
      <sheetName val="CPIPE2"/>
      <sheetName val="Fixation_Principal_Level"/>
      <sheetName val="Flood &amp; Lift"/>
      <sheetName val="Planning"/>
      <sheetName val="DETAILED"/>
      <sheetName val="DRAINAGE SYPHON"/>
      <sheetName val="Binnies"/>
      <sheetName val="Sheet3"/>
      <sheetName val="Waste_Weir"/>
      <sheetName val="UK"/>
      <sheetName val="HDPE"/>
      <sheetName val="DI"/>
      <sheetName val="pvc"/>
      <sheetName val="Pier Design(with offset)"/>
      <sheetName val="IDCCALHYD-GOO"/>
      <sheetName val="Material"/>
      <sheetName val="QOSWS "/>
      <sheetName val="Flanged Beams"/>
      <sheetName val="Rectangular Beam"/>
      <sheetName val="Valves"/>
      <sheetName val="MS Rates"/>
      <sheetName val="NEW "/>
      <sheetName val="slab"/>
      <sheetName val="LABOUR RATE"/>
      <sheetName val="Material Rate"/>
      <sheetName val="BALAN1"/>
      <sheetName val="Format-A (B)"/>
      <sheetName val="Format-A"/>
      <sheetName val="Format-A (HQ)"/>
      <sheetName val="Sheet2 (2)"/>
      <sheetName val="Format-A (S)"/>
      <sheetName val="leads"/>
      <sheetName val="app2"/>
      <sheetName val="IS 9523-KAV-DI"/>
      <sheetName val="Scour Valve DI- Short Body (2)"/>
      <sheetName val="EDWise"/>
      <sheetName val="m"/>
      <sheetName val="IDCCALHYD_GOO"/>
      <sheetName val="Rates"/>
      <sheetName val="data existing_do not delete"/>
      <sheetName val="abs road"/>
      <sheetName val="ABST-GD"/>
      <sheetName val="BTB"/>
      <sheetName val="cf"/>
      <sheetName val="orders"/>
      <sheetName val="Assumptions"/>
      <sheetName val="Vaij population forcast_anx1"/>
      <sheetName val="Rainfall_Bhagwanpura"/>
      <sheetName val="Fixations_Principal_level"/>
      <sheetName val="Water_Planning_conti.."/>
      <sheetName val="LEAD"/>
      <sheetName val="MTC-estimate"/>
      <sheetName val="(1)FILL FIRST"/>
      <sheetName val="(2)PROGRESIV EXP."/>
      <sheetName val="(4)F-81 Exp.side"/>
      <sheetName val="(3)F-81 RECV."/>
      <sheetName val="C.D.Abs.Est."/>
      <sheetName val="INPUT-DATA"/>
      <sheetName val="cap-cwr_top"/>
      <sheetName val="compr_sta_2"/>
      <sheetName val="compr_sta_3"/>
      <sheetName val="design "/>
      <sheetName val="disinfec"/>
      <sheetName val="duti_desi"/>
      <sheetName val="pop_"/>
      <sheetName val="pum_hours"/>
      <sheetName val="risin_Ips_3"/>
      <sheetName val="risin_mps_2"/>
      <sheetName val="risin_sourc-1"/>
      <sheetName val="velo_1"/>
      <sheetName val="water_dem"/>
      <sheetName val="BASE_ALL"/>
      <sheetName val="RES-PLANNING"/>
      <sheetName val="Macro1"/>
      <sheetName val="Bitumen trunk"/>
      <sheetName val="Feeder"/>
      <sheetName val="R99 etc"/>
      <sheetName val="Trunk unpaved"/>
      <sheetName val="MRATES"/>
      <sheetName val="lead-st"/>
      <sheetName val="rdamdata"/>
      <sheetName val="Main sheet"/>
      <sheetName val="Check List"/>
      <sheetName val="Recovery"/>
      <sheetName val="Common "/>
      <sheetName val="PH data"/>
      <sheetName val="Census_of_India_2001"/>
      <sheetName val="Road data"/>
      <sheetName val="Road Detail Est."/>
      <sheetName val="MDR SP"/>
      <sheetName val="New33KVSS_E3"/>
      <sheetName val="Prop aug of Ex 33KVSS_E3a"/>
      <sheetName val="Cover sheet"/>
      <sheetName val="water prop."/>
      <sheetName val="int-Dia-pvc"/>
      <sheetName val="TOP SLAB-beams"/>
      <sheetName val="abs_CWrising"/>
      <sheetName val="abs-ph"/>
      <sheetName val="abs_sum&amp;cwr"/>
      <sheetName val="final abstract"/>
      <sheetName val="VIP03"/>
      <sheetName val="cons_sq_I"/>
      <sheetName val="72"/>
      <sheetName val="VIP_02"/>
      <sheetName val="Schedule &quot;B&quot;"/>
      <sheetName val="const_stat_exp_pipe"/>
      <sheetName val="boq_E"/>
      <sheetName val="boq_M"/>
      <sheetName val="boq_Ms"/>
      <sheetName val="boq_P"/>
      <sheetName val="boq_C"/>
      <sheetName val="LIST"/>
      <sheetName val="Area Sheet NO 1"/>
      <sheetName val="A _ F"/>
      <sheetName val="Chamber on BW "/>
      <sheetName val="Designs"/>
      <sheetName val="QFC"/>
      <sheetName val="DE"/>
      <sheetName val="288-1"/>
      <sheetName val="Quantity"/>
      <sheetName val="IV(R)"/>
      <sheetName val="Estimate"/>
      <sheetName val="Civil Works"/>
      <sheetName val="revised data"/>
      <sheetName val="4 Annex 1 Basic rate"/>
      <sheetName val="CD"/>
      <sheetName val="CD_All_No_"/>
      <sheetName val="ultmom"/>
      <sheetName val="FACE"/>
      <sheetName val="Densadeg-common"/>
      <sheetName val="ANAL"/>
      <sheetName val="Input_Sheet"/>
      <sheetName val="Dayworks Bill"/>
      <sheetName val="Bills of Quantities"/>
      <sheetName val="Data_GF"/>
      <sheetName val="Data_FF"/>
      <sheetName val="FS-BB-SC-EST"/>
      <sheetName val="FS-BOREWELL"/>
      <sheetName val="FS-HIGH JUMP"/>
      <sheetName val="FS-KC-EST"/>
      <sheetName val="FS-KKC-EST"/>
      <sheetName val="FS-LONG JUMP"/>
      <sheetName val="FS-SPORTS"/>
      <sheetName val="FS-VBC-EST"/>
      <sheetName val="KHO-KHO PLAY GROUND "/>
      <sheetName val="BALL BADMINTON SHUTTLE COCK"/>
      <sheetName val="BASKET BALL COURT "/>
      <sheetName val="BBC ABSTRACT"/>
      <sheetName val="BB-SC ABSTRACT"/>
      <sheetName val="BOREWELL RECHARGE"/>
      <sheetName val="BOREWELL RECHARGEABSTRACT"/>
      <sheetName val="KABADDI COURT"/>
      <sheetName val="KC ABSTRACT"/>
      <sheetName val="KHO-KHO ABSTRACT"/>
      <sheetName val="LONG JUMP GROUND "/>
      <sheetName val="VBC ABSTRACT"/>
      <sheetName val="VOLLEY BALL COURT"/>
      <sheetName val="Pop Projec"/>
      <sheetName val="Consumption"/>
      <sheetName val="FT-05-02IsoBOM"/>
      <sheetName val="HYDRAULICS"/>
      <sheetName val="travel_per"/>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Design of two-way slab"/>
      <sheetName val="Material "/>
      <sheetName val="ANALYSIS"/>
    </sheetNames>
    <sheetDataSet>
      <sheetData sheetId="0" refreshError="1">
        <row r="86">
          <cell r="N86">
            <v>1.1663162726452108</v>
          </cell>
        </row>
        <row r="100">
          <cell r="N100">
            <v>1.1663162726452108</v>
          </cell>
        </row>
      </sheetData>
      <sheetData sheetId="1"/>
      <sheetData sheetId="2"/>
      <sheetData sheetId="3">
        <row r="4">
          <cell r="D4">
            <v>83</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actual"/>
      <sheetName val="boq with provision"/>
    </sheetNames>
    <sheetDataSet>
      <sheetData sheetId="0" refreshError="1"/>
      <sheetData sheetId="1" refreshError="1">
        <row r="31">
          <cell r="E31" t="str">
            <v>2 bedroom</v>
          </cell>
          <cell r="G31" t="str">
            <v>3 bedroom</v>
          </cell>
        </row>
        <row r="32">
          <cell r="A32" t="str">
            <v>Sl. No</v>
          </cell>
          <cell r="B32" t="str">
            <v>Description</v>
          </cell>
          <cell r="C32" t="str">
            <v>Unit</v>
          </cell>
          <cell r="D32" t="str">
            <v>Rate</v>
          </cell>
          <cell r="E32" t="str">
            <v>Qty.</v>
          </cell>
          <cell r="F32" t="str">
            <v>Amount</v>
          </cell>
          <cell r="G32" t="str">
            <v>Qty.</v>
          </cell>
          <cell r="H32" t="str">
            <v>Amount</v>
          </cell>
        </row>
        <row r="34">
          <cell r="A34">
            <v>1</v>
          </cell>
          <cell r="B34" t="str">
            <v>Distribution Boards</v>
          </cell>
        </row>
        <row r="36">
          <cell r="B36" t="str">
            <v>S I T &amp; C of surface mounting / flush mounting</v>
          </cell>
        </row>
        <row r="37">
          <cell r="B37" t="str">
            <v>9kA TPN MCB distribution boards (MCB DB). The</v>
          </cell>
        </row>
        <row r="38">
          <cell r="B38" t="str">
            <v>DB shall be made out of 1.2mm CRCA sheet</v>
          </cell>
        </row>
        <row r="39">
          <cell r="B39" t="str">
            <v>steel enclosure and powder coated complete</v>
          </cell>
        </row>
        <row r="40">
          <cell r="B40" t="str">
            <v>with, 100A copper bus, neutral &amp; earth bus,</v>
          </cell>
        </row>
        <row r="41">
          <cell r="B41" t="str">
            <v>cable gland plate with knockout at the top and</v>
          </cell>
        </row>
        <row r="42">
          <cell r="B42" t="str">
            <v>bottom. The busbar shall be tinned copper;</v>
          </cell>
        </row>
        <row r="43">
          <cell r="B43" t="str">
            <v>Insulated fork type for phases, Independent</v>
          </cell>
        </row>
        <row r="44">
          <cell r="B44" t="str">
            <v>neutral bus for each phase including</v>
          </cell>
        </row>
        <row r="45">
          <cell r="B45" t="str">
            <v>interconnecting wiring and earth bus on</v>
          </cell>
        </row>
        <row r="46">
          <cell r="B46" t="str">
            <v>insulatation mount. The DB shall be IP 43, along</v>
          </cell>
        </row>
        <row r="47">
          <cell r="B47" t="str">
            <v>with 4" high wire way box both on top and</v>
          </cell>
        </row>
        <row r="48">
          <cell r="B48" t="str">
            <v>bottom, the  width and depth shall match with</v>
          </cell>
        </row>
        <row r="49">
          <cell r="B49" t="str">
            <v xml:space="preserve">DB </v>
          </cell>
        </row>
        <row r="51">
          <cell r="A51">
            <v>1.1000000000000001</v>
          </cell>
          <cell r="B51" t="str">
            <v>Distribution Boards Apartments</v>
          </cell>
        </row>
        <row r="53">
          <cell r="A53" t="str">
            <v>1.1.1</v>
          </cell>
          <cell r="B53" t="str">
            <v>16 way SPN DB similar to Legrand 607723</v>
          </cell>
        </row>
        <row r="54">
          <cell r="B54" t="str">
            <v>IP 43</v>
          </cell>
        </row>
        <row r="56">
          <cell r="B56" t="str">
            <v>Incomer :</v>
          </cell>
        </row>
        <row r="57">
          <cell r="B57" t="str">
            <v xml:space="preserve">1 no 25A 30mA DP RCBO </v>
          </cell>
        </row>
        <row r="59">
          <cell r="B59" t="str">
            <v xml:space="preserve">Outgoing : </v>
          </cell>
        </row>
        <row r="60">
          <cell r="B60" t="str">
            <v xml:space="preserve">Ltg.     5nos. 6/10 A SP MCB </v>
          </cell>
        </row>
        <row r="61">
          <cell r="B61" t="str">
            <v xml:space="preserve">Power: 5nos. 16 /20A SP MCB  </v>
          </cell>
        </row>
        <row r="62">
          <cell r="B62" t="str">
            <v>Supply</v>
          </cell>
          <cell r="C62" t="str">
            <v>Nos.</v>
          </cell>
          <cell r="D62">
            <v>4500</v>
          </cell>
          <cell r="E62">
            <v>1</v>
          </cell>
          <cell r="H62">
            <v>0</v>
          </cell>
        </row>
        <row r="63">
          <cell r="B63" t="str">
            <v>Installation</v>
          </cell>
          <cell r="C63" t="str">
            <v>Nos.</v>
          </cell>
          <cell r="D63">
            <v>100</v>
          </cell>
          <cell r="E63">
            <v>1</v>
          </cell>
          <cell r="H63">
            <v>0</v>
          </cell>
        </row>
        <row r="65">
          <cell r="A65" t="str">
            <v>1.1.1</v>
          </cell>
          <cell r="B65" t="str">
            <v>4 way ETPN DB similar to Legrand 607725</v>
          </cell>
        </row>
        <row r="66">
          <cell r="B66" t="str">
            <v>IP 43</v>
          </cell>
        </row>
        <row r="68">
          <cell r="B68" t="str">
            <v>Incomer :</v>
          </cell>
        </row>
        <row r="69">
          <cell r="B69" t="str">
            <v>1 no 16A 30mA 4P RCBO</v>
          </cell>
        </row>
        <row r="71">
          <cell r="B71" t="str">
            <v xml:space="preserve">Outgoing : </v>
          </cell>
        </row>
        <row r="72">
          <cell r="B72" t="str">
            <v xml:space="preserve">Ltg.     6nos. 6/10 A SP MCB </v>
          </cell>
        </row>
        <row r="73">
          <cell r="B73" t="str">
            <v xml:space="preserve">Power: 6nos. 10 /16A SP MCB  </v>
          </cell>
        </row>
        <row r="74">
          <cell r="B74" t="str">
            <v>Supply</v>
          </cell>
          <cell r="C74" t="str">
            <v>Nos.</v>
          </cell>
          <cell r="F74">
            <v>5465</v>
          </cell>
          <cell r="G74">
            <v>1</v>
          </cell>
          <cell r="H74">
            <v>0</v>
          </cell>
        </row>
        <row r="75">
          <cell r="B75" t="str">
            <v>Installation</v>
          </cell>
          <cell r="C75" t="str">
            <v>Nos.</v>
          </cell>
          <cell r="F75">
            <v>100</v>
          </cell>
          <cell r="G75">
            <v>1</v>
          </cell>
          <cell r="H75">
            <v>0</v>
          </cell>
        </row>
        <row r="77">
          <cell r="A77">
            <v>2</v>
          </cell>
          <cell r="B77" t="str">
            <v>Sub Mains / Circuit Mains :</v>
          </cell>
        </row>
        <row r="79">
          <cell r="B79" t="str">
            <v>Wiring of sub / circuit mains using 2mm thick</v>
          </cell>
        </row>
        <row r="80">
          <cell r="B80" t="str">
            <v>rigid PVC conduit / casing - capping with MS</v>
          </cell>
        </row>
        <row r="81">
          <cell r="B81" t="str">
            <v>junction box and PVC accessories, 660 /</v>
          </cell>
        </row>
        <row r="82">
          <cell r="B82" t="str">
            <v>1100V grade PVC insulated flexible COPPER</v>
          </cell>
        </row>
        <row r="83">
          <cell r="B83" t="str">
            <v>wires, wiring accessories and carrying out</v>
          </cell>
        </row>
        <row r="84">
          <cell r="B84" t="str">
            <v>surface / concealed wiring. Circuit mains shall</v>
          </cell>
        </row>
        <row r="85">
          <cell r="B85" t="str">
            <v>be measured from DB to switch board and</v>
          </cell>
        </row>
        <row r="86">
          <cell r="B86" t="str">
            <v>looping from switchboard to switchboard.</v>
          </cell>
        </row>
        <row r="88">
          <cell r="A88">
            <v>2.2000000000000002</v>
          </cell>
          <cell r="B88" t="str">
            <v>Circuit Mains :</v>
          </cell>
        </row>
        <row r="90">
          <cell r="A90" t="str">
            <v>2.2.1</v>
          </cell>
          <cell r="B90" t="str">
            <v xml:space="preserve">2 x 2.5 + 1 x 1.5 sqmm in 19 mm dia </v>
          </cell>
        </row>
        <row r="91">
          <cell r="B91" t="str">
            <v>- for ltg. Circuit mains</v>
          </cell>
          <cell r="C91" t="str">
            <v>M</v>
          </cell>
          <cell r="D91">
            <v>65</v>
          </cell>
          <cell r="E91">
            <v>155</v>
          </cell>
          <cell r="F91">
            <v>10075</v>
          </cell>
          <cell r="G91">
            <v>190</v>
          </cell>
          <cell r="H91">
            <v>12350</v>
          </cell>
        </row>
        <row r="93">
          <cell r="A93" t="str">
            <v>2.2.2</v>
          </cell>
          <cell r="B93" t="str">
            <v xml:space="preserve">2 x 4.0 + 1 x 2.5 sqmm in 19 mm dia </v>
          </cell>
        </row>
        <row r="94">
          <cell r="B94" t="str">
            <v>- for power Circuit mains</v>
          </cell>
          <cell r="C94" t="str">
            <v>M</v>
          </cell>
          <cell r="D94">
            <v>100</v>
          </cell>
          <cell r="E94">
            <v>110</v>
          </cell>
          <cell r="F94">
            <v>11000</v>
          </cell>
          <cell r="G94">
            <v>130</v>
          </cell>
          <cell r="H94">
            <v>13000</v>
          </cell>
        </row>
        <row r="96">
          <cell r="A96" t="str">
            <v>2.2.3</v>
          </cell>
          <cell r="B96" t="str">
            <v xml:space="preserve">4 x 2.5 + 2 x 1.5 sqmm in 25 mm dia </v>
          </cell>
          <cell r="C96" t="str">
            <v>M</v>
          </cell>
          <cell r="D96">
            <v>110</v>
          </cell>
          <cell r="E96">
            <v>2</v>
          </cell>
          <cell r="F96">
            <v>220</v>
          </cell>
          <cell r="G96">
            <v>2</v>
          </cell>
          <cell r="H96">
            <v>220</v>
          </cell>
        </row>
        <row r="98">
          <cell r="A98" t="str">
            <v>2.2.4</v>
          </cell>
          <cell r="B98" t="str">
            <v xml:space="preserve">4 x 4.0 + 2 x 2.5 sq mm in 25 mm dia </v>
          </cell>
          <cell r="C98" t="str">
            <v>M</v>
          </cell>
          <cell r="D98">
            <v>160</v>
          </cell>
          <cell r="E98" t="str">
            <v>RO</v>
          </cell>
          <cell r="F98">
            <v>0</v>
          </cell>
          <cell r="G98" t="str">
            <v>RO</v>
          </cell>
          <cell r="H98">
            <v>0</v>
          </cell>
        </row>
        <row r="100">
          <cell r="A100">
            <v>3</v>
          </cell>
          <cell r="B100" t="str">
            <v>Point Wiring</v>
          </cell>
        </row>
        <row r="102">
          <cell r="B102" t="str">
            <v>Wiring for Light &amp; fan point and socket</v>
          </cell>
        </row>
        <row r="103">
          <cell r="B103" t="str">
            <v>outlets by using 2mm rigid PVC conduit</v>
          </cell>
        </row>
        <row r="104">
          <cell r="B104" t="str">
            <v>/ casing - capping with MS junction box and</v>
          </cell>
        </row>
        <row r="105">
          <cell r="B105" t="str">
            <v>PVC accessories , 2 x</v>
          </cell>
        </row>
        <row r="106">
          <cell r="B106" t="str">
            <v>1.5 + 1 x 1.5sqmm PVC insulated copper</v>
          </cell>
        </row>
        <row r="107">
          <cell r="B107" t="str">
            <v>flexible wires, 5A modular switch, socket, GI</v>
          </cell>
        </row>
        <row r="108">
          <cell r="B108" t="str">
            <v>box, wiring accessories and carrying out</v>
          </cell>
        </row>
        <row r="109">
          <cell r="B109" t="str">
            <v>surface/ concealed point wiring. Conduit drop</v>
          </cell>
        </row>
        <row r="110">
          <cell r="B110" t="str">
            <v>to switch box shall be minimum 25mm</v>
          </cell>
        </row>
        <row r="111">
          <cell r="B111" t="str">
            <v>conduit. Wiring shall NOT be paid on RM</v>
          </cell>
        </row>
        <row r="112">
          <cell r="B112" t="str">
            <v>basis. All points shall be earthed with 1.5</v>
          </cell>
        </row>
        <row r="113">
          <cell r="B113" t="str">
            <v>sqmm PVC insulated copper wire. Points shall</v>
          </cell>
        </row>
        <row r="114">
          <cell r="B114" t="str">
            <v>be terminated into fitting, holder, ceiling rose,</v>
          </cell>
        </row>
        <row r="115">
          <cell r="B115" t="str">
            <v>socket, 5A connector; wire ends shall  not be</v>
          </cell>
        </row>
        <row r="116">
          <cell r="B116" t="str">
            <v>left bare.</v>
          </cell>
        </row>
        <row r="118">
          <cell r="A118">
            <v>3.1</v>
          </cell>
          <cell r="B118" t="str">
            <v>1 light point controlled by a 6A SP switch</v>
          </cell>
          <cell r="C118" t="str">
            <v>Nos.</v>
          </cell>
          <cell r="D118">
            <v>350</v>
          </cell>
          <cell r="E118">
            <v>17</v>
          </cell>
          <cell r="F118">
            <v>5950</v>
          </cell>
          <cell r="G118">
            <v>21</v>
          </cell>
          <cell r="H118">
            <v>7350</v>
          </cell>
        </row>
        <row r="120">
          <cell r="A120">
            <v>3.2</v>
          </cell>
          <cell r="B120" t="str">
            <v>2 light points controlled by a 6A switch</v>
          </cell>
          <cell r="C120" t="str">
            <v>Nos.</v>
          </cell>
          <cell r="D120">
            <v>450</v>
          </cell>
          <cell r="E120">
            <v>1</v>
          </cell>
          <cell r="F120">
            <v>450</v>
          </cell>
          <cell r="G120">
            <v>1</v>
          </cell>
          <cell r="H120">
            <v>450</v>
          </cell>
        </row>
        <row r="122">
          <cell r="A122">
            <v>3.4</v>
          </cell>
          <cell r="B122" t="str">
            <v>2 Chandelier light points controlled by a 5A</v>
          </cell>
        </row>
        <row r="123">
          <cell r="B123" t="str">
            <v>switch and 650W 2 module  electronic</v>
          </cell>
        </row>
        <row r="124">
          <cell r="B124" t="str">
            <v>dimmer. Rate shall include two nos.</v>
          </cell>
        </row>
        <row r="125">
          <cell r="B125" t="str">
            <v>chandelier box.</v>
          </cell>
          <cell r="C125" t="str">
            <v>Nos.</v>
          </cell>
          <cell r="D125">
            <v>700</v>
          </cell>
          <cell r="E125">
            <v>1</v>
          </cell>
          <cell r="F125">
            <v>700</v>
          </cell>
          <cell r="G125">
            <v>1</v>
          </cell>
          <cell r="H125">
            <v>700</v>
          </cell>
        </row>
        <row r="127">
          <cell r="A127">
            <v>3.7</v>
          </cell>
          <cell r="B127" t="str">
            <v>1 light point controlled by 2 - 2way switch</v>
          </cell>
        </row>
        <row r="128">
          <cell r="B128" t="str">
            <v>(b/rooms)</v>
          </cell>
          <cell r="C128" t="str">
            <v>Nos.</v>
          </cell>
          <cell r="D128">
            <v>600</v>
          </cell>
          <cell r="E128">
            <v>2</v>
          </cell>
          <cell r="F128">
            <v>1200</v>
          </cell>
          <cell r="G128">
            <v>3</v>
          </cell>
          <cell r="H128">
            <v>1800</v>
          </cell>
        </row>
        <row r="130">
          <cell r="A130">
            <v>3.8</v>
          </cell>
          <cell r="B130" t="str">
            <v>Exhaust fan point with ceiling rose, controlled</v>
          </cell>
        </row>
        <row r="131">
          <cell r="B131" t="str">
            <v xml:space="preserve">by 5A switch </v>
          </cell>
          <cell r="C131" t="str">
            <v>Nos.</v>
          </cell>
          <cell r="D131">
            <v>400</v>
          </cell>
          <cell r="E131">
            <v>3</v>
          </cell>
          <cell r="F131">
            <v>1200</v>
          </cell>
          <cell r="G131">
            <v>4</v>
          </cell>
          <cell r="H131">
            <v>1600</v>
          </cell>
        </row>
        <row r="133">
          <cell r="A133">
            <v>3.9</v>
          </cell>
          <cell r="B133" t="str">
            <v>Ceiling fan point controlled by a 5A switch,</v>
          </cell>
        </row>
        <row r="134">
          <cell r="B134" t="str">
            <v>fan hook box  and 100W, 2 module fan</v>
          </cell>
        </row>
        <row r="135">
          <cell r="B135" t="str">
            <v>step regulator.</v>
          </cell>
          <cell r="C135" t="str">
            <v>Nos.</v>
          </cell>
          <cell r="D135">
            <v>700</v>
          </cell>
          <cell r="E135">
            <v>4</v>
          </cell>
          <cell r="F135">
            <v>2800</v>
          </cell>
          <cell r="G135">
            <v>5</v>
          </cell>
          <cell r="H135">
            <v>3500</v>
          </cell>
        </row>
        <row r="137">
          <cell r="A137">
            <v>3.1</v>
          </cell>
          <cell r="B137" t="str">
            <v>Call bell point with 6A, 2 module bell push</v>
          </cell>
        </row>
        <row r="138">
          <cell r="B138" t="str">
            <v>and connector</v>
          </cell>
          <cell r="C138" t="str">
            <v>Nos.</v>
          </cell>
          <cell r="D138">
            <v>400</v>
          </cell>
          <cell r="E138">
            <v>1</v>
          </cell>
          <cell r="F138">
            <v>400</v>
          </cell>
          <cell r="G138">
            <v>1</v>
          </cell>
          <cell r="H138">
            <v>400</v>
          </cell>
        </row>
        <row r="140">
          <cell r="A140">
            <v>3.11</v>
          </cell>
          <cell r="B140" t="str">
            <v>5A 3pin socket with 5A SP switch on lighting</v>
          </cell>
        </row>
        <row r="141">
          <cell r="B141" t="str">
            <v>circuit:</v>
          </cell>
        </row>
        <row r="142">
          <cell r="B142" t="str">
            <v>-dependant point</v>
          </cell>
          <cell r="C142" t="str">
            <v>Nos.</v>
          </cell>
          <cell r="D142">
            <v>225</v>
          </cell>
          <cell r="E142">
            <v>4</v>
          </cell>
          <cell r="F142">
            <v>900</v>
          </cell>
          <cell r="G142">
            <v>5</v>
          </cell>
          <cell r="H142">
            <v>1125</v>
          </cell>
        </row>
        <row r="144">
          <cell r="A144">
            <v>4</v>
          </cell>
          <cell r="B144" t="str">
            <v>Power Points</v>
          </cell>
        </row>
        <row r="146">
          <cell r="B146" t="str">
            <v>Supply and installation of modular type</v>
          </cell>
        </row>
        <row r="147">
          <cell r="B147" t="str">
            <v>switch socket, MCB in  GI / MS enclosure,</v>
          </cell>
        </row>
        <row r="148">
          <cell r="B148" t="str">
            <v>with cover plate, blanks, etc complete.</v>
          </cell>
        </row>
        <row r="150">
          <cell r="A150">
            <v>4.0999999999999996</v>
          </cell>
          <cell r="B150" t="str">
            <v>6A 3 pin socket with 6A SP Switch</v>
          </cell>
          <cell r="C150" t="str">
            <v>Nos.</v>
          </cell>
          <cell r="D150">
            <v>250</v>
          </cell>
          <cell r="E150">
            <v>3</v>
          </cell>
          <cell r="F150">
            <v>750</v>
          </cell>
          <cell r="G150">
            <v>5</v>
          </cell>
          <cell r="H150">
            <v>1250</v>
          </cell>
        </row>
        <row r="152">
          <cell r="A152">
            <v>4.2</v>
          </cell>
          <cell r="B152" t="str">
            <v>2Nos. 6A 3 pin socket with 6A SP Switch (Living</v>
          </cell>
        </row>
        <row r="153">
          <cell r="B153" t="str">
            <v>and MBR)</v>
          </cell>
          <cell r="C153" t="str">
            <v>Nos.</v>
          </cell>
          <cell r="D153">
            <v>450</v>
          </cell>
          <cell r="E153">
            <v>2</v>
          </cell>
          <cell r="F153">
            <v>900</v>
          </cell>
          <cell r="G153">
            <v>2</v>
          </cell>
          <cell r="H153">
            <v>900</v>
          </cell>
        </row>
        <row r="155">
          <cell r="A155">
            <v>4.3</v>
          </cell>
          <cell r="B155" t="str">
            <v>6A 3 pin socket with seperate 6A SP Switch (CH )</v>
          </cell>
          <cell r="C155" t="str">
            <v>Nos.</v>
          </cell>
          <cell r="D155">
            <v>300</v>
          </cell>
          <cell r="E155">
            <v>1</v>
          </cell>
          <cell r="F155">
            <v>300</v>
          </cell>
          <cell r="G155">
            <v>1</v>
          </cell>
          <cell r="H155">
            <v>300</v>
          </cell>
        </row>
        <row r="156">
          <cell r="B156" t="str">
            <v>independent location</v>
          </cell>
        </row>
        <row r="158">
          <cell r="A158">
            <v>4.4000000000000004</v>
          </cell>
          <cell r="B158" t="str">
            <v>6A 3 pin socket with 6A SP Switch for (mixi &amp; Fridge, AG,</v>
          </cell>
        </row>
        <row r="159">
          <cell r="B159" t="str">
            <v>Ironing)</v>
          </cell>
          <cell r="C159" t="str">
            <v>Nos.</v>
          </cell>
          <cell r="D159">
            <v>250</v>
          </cell>
          <cell r="E159">
            <v>4</v>
          </cell>
          <cell r="F159">
            <v>1000</v>
          </cell>
          <cell r="G159">
            <v>4</v>
          </cell>
          <cell r="H159">
            <v>1000</v>
          </cell>
        </row>
        <row r="161">
          <cell r="A161">
            <v>4.2</v>
          </cell>
          <cell r="B161" t="str">
            <v>6/16A 6 pin sockets with 16A SP Switch in separate box at</v>
          </cell>
        </row>
        <row r="162">
          <cell r="B162" t="str">
            <v>independent location ( C/R )</v>
          </cell>
          <cell r="C162" t="str">
            <v>Nos.</v>
          </cell>
          <cell r="D162">
            <v>350</v>
          </cell>
          <cell r="E162">
            <v>1</v>
          </cell>
          <cell r="F162">
            <v>350</v>
          </cell>
          <cell r="G162">
            <v>1</v>
          </cell>
          <cell r="H162">
            <v>350</v>
          </cell>
        </row>
        <row r="164">
          <cell r="A164">
            <v>4.5999999999999996</v>
          </cell>
          <cell r="B164" t="str">
            <v>16A 3 pin socket and 30A DP switch with</v>
          </cell>
        </row>
        <row r="165">
          <cell r="B165" t="str">
            <v>indicator in separate enclosures.  (for GP) independent location</v>
          </cell>
          <cell r="C165" t="str">
            <v>Sets</v>
          </cell>
          <cell r="D165">
            <v>375</v>
          </cell>
          <cell r="E165">
            <v>2</v>
          </cell>
          <cell r="F165">
            <v>750</v>
          </cell>
          <cell r="G165">
            <v>3</v>
          </cell>
          <cell r="H165">
            <v>1125</v>
          </cell>
        </row>
        <row r="167">
          <cell r="A167">
            <v>4.7</v>
          </cell>
          <cell r="B167" t="str">
            <v xml:space="preserve">20A 3 pin Metal Clad socket with 16A SP </v>
          </cell>
        </row>
        <row r="168">
          <cell r="B168" t="str">
            <v>MCB mounted seperately (for AC).</v>
          </cell>
          <cell r="C168" t="str">
            <v>No.</v>
          </cell>
          <cell r="D168">
            <v>750</v>
          </cell>
          <cell r="E168">
            <v>2</v>
          </cell>
          <cell r="F168">
            <v>1500</v>
          </cell>
          <cell r="G168">
            <v>3</v>
          </cell>
          <cell r="H168">
            <v>2250</v>
          </cell>
        </row>
        <row r="170">
          <cell r="A170">
            <v>4.9000000000000004</v>
          </cell>
          <cell r="B170" t="str">
            <v>1no. 6/16A 6pin socket with 16A SP switch in single box.(M/O</v>
          </cell>
        </row>
        <row r="171">
          <cell r="B171" t="str">
            <v>&amp; WM)</v>
          </cell>
          <cell r="C171" t="str">
            <v>No.</v>
          </cell>
          <cell r="D171">
            <v>300</v>
          </cell>
          <cell r="E171">
            <v>2</v>
          </cell>
          <cell r="F171">
            <v>600</v>
          </cell>
          <cell r="G171">
            <v>2</v>
          </cell>
          <cell r="H171">
            <v>600</v>
          </cell>
        </row>
        <row r="174">
          <cell r="A174">
            <v>5</v>
          </cell>
          <cell r="B174" t="str">
            <v>1no. 6/16A 6pin socket with 16A SP</v>
          </cell>
        </row>
        <row r="175">
          <cell r="B175" t="str">
            <v>switch and 6A 3pin socket with 6A SP</v>
          </cell>
        </row>
        <row r="176">
          <cell r="B176" t="str">
            <v>switch in single box.</v>
          </cell>
          <cell r="C176" t="str">
            <v>Nos.</v>
          </cell>
          <cell r="D176">
            <v>550</v>
          </cell>
          <cell r="E176" t="str">
            <v>RO</v>
          </cell>
          <cell r="F176">
            <v>0</v>
          </cell>
          <cell r="G176">
            <v>1</v>
          </cell>
          <cell r="H176">
            <v>550</v>
          </cell>
        </row>
        <row r="178">
          <cell r="A178">
            <v>5</v>
          </cell>
          <cell r="B178" t="str">
            <v>Telephone System</v>
          </cell>
        </row>
        <row r="180">
          <cell r="B180" t="str">
            <v>Providing and fixing Telephone cable and</v>
          </cell>
        </row>
        <row r="181">
          <cell r="B181" t="str">
            <v>modular RJ 11  Tel. outlets with box.</v>
          </cell>
        </row>
        <row r="183">
          <cell r="A183">
            <v>5.0999999999999996</v>
          </cell>
          <cell r="B183" t="str">
            <v>RJ 11 ( 2 wire) Telephone outlet in Box.</v>
          </cell>
          <cell r="C183" t="str">
            <v>Nos.</v>
          </cell>
          <cell r="D183">
            <v>175</v>
          </cell>
          <cell r="E183">
            <v>2</v>
          </cell>
          <cell r="F183">
            <v>350</v>
          </cell>
          <cell r="G183">
            <v>2</v>
          </cell>
          <cell r="H183">
            <v>350</v>
          </cell>
        </row>
        <row r="185">
          <cell r="A185">
            <v>5.2</v>
          </cell>
          <cell r="B185" t="str">
            <v>3 pair Tel. Wire 0.5 mm dia. Copper,</v>
          </cell>
        </row>
        <row r="186">
          <cell r="B186" t="str">
            <v>PVC / PVC tel wire in existing conduit (from Shaft )</v>
          </cell>
          <cell r="C186" t="str">
            <v>M</v>
          </cell>
          <cell r="D186">
            <v>12</v>
          </cell>
          <cell r="E186">
            <v>45</v>
          </cell>
          <cell r="F186">
            <v>540</v>
          </cell>
          <cell r="G186">
            <v>45</v>
          </cell>
          <cell r="H186">
            <v>540</v>
          </cell>
        </row>
        <row r="188">
          <cell r="A188">
            <v>6</v>
          </cell>
          <cell r="B188" t="str">
            <v>Television System</v>
          </cell>
        </row>
        <row r="190">
          <cell r="B190" t="str">
            <v>Providing and fixing modular co-axial TV</v>
          </cell>
        </row>
        <row r="191">
          <cell r="B191" t="str">
            <v xml:space="preserve">outlets with box. </v>
          </cell>
        </row>
        <row r="193">
          <cell r="A193">
            <v>6.1</v>
          </cell>
          <cell r="B193" t="str">
            <v>Co axial TV outlets in Box.</v>
          </cell>
          <cell r="C193" t="str">
            <v>Nos.</v>
          </cell>
          <cell r="D193">
            <v>175</v>
          </cell>
          <cell r="E193">
            <v>2</v>
          </cell>
          <cell r="F193">
            <v>350</v>
          </cell>
          <cell r="G193">
            <v>2</v>
          </cell>
          <cell r="H193">
            <v>350</v>
          </cell>
        </row>
        <row r="195">
          <cell r="A195">
            <v>6.2</v>
          </cell>
          <cell r="B195" t="str">
            <v xml:space="preserve">RG 11 / co-axial cable as per TV vendor </v>
          </cell>
        </row>
        <row r="196">
          <cell r="B196" t="str">
            <v xml:space="preserve"> in existing 25mm PVC conduit.</v>
          </cell>
          <cell r="C196" t="str">
            <v>M</v>
          </cell>
          <cell r="D196">
            <v>20</v>
          </cell>
          <cell r="E196" t="str">
            <v>RO</v>
          </cell>
          <cell r="F196">
            <v>0</v>
          </cell>
          <cell r="G196" t="str">
            <v>RO</v>
          </cell>
          <cell r="H196">
            <v>0</v>
          </cell>
        </row>
        <row r="198">
          <cell r="A198">
            <v>7</v>
          </cell>
          <cell r="B198" t="str">
            <v>Computer System</v>
          </cell>
        </row>
        <row r="200">
          <cell r="B200" t="str">
            <v>Providing and fixing modular cp outlets with</v>
          </cell>
        </row>
        <row r="201">
          <cell r="B201" t="str">
            <v xml:space="preserve">box. </v>
          </cell>
        </row>
        <row r="203">
          <cell r="A203">
            <v>7.2</v>
          </cell>
          <cell r="B203" t="str">
            <v>Only laying of computer cable in existing</v>
          </cell>
          <cell r="C203" t="str">
            <v>M</v>
          </cell>
          <cell r="D203">
            <v>5</v>
          </cell>
          <cell r="E203" t="str">
            <v>RO</v>
          </cell>
          <cell r="G203" t="str">
            <v>RO</v>
          </cell>
        </row>
        <row r="204">
          <cell r="B204" t="str">
            <v>19mm Conduit.</v>
          </cell>
        </row>
        <row r="206">
          <cell r="A206">
            <v>7.3</v>
          </cell>
          <cell r="B206" t="str">
            <v>RJ 45 (4 wire) data outlet in Box.</v>
          </cell>
          <cell r="C206" t="str">
            <v>Nos.</v>
          </cell>
          <cell r="D206">
            <v>450</v>
          </cell>
          <cell r="E206" t="str">
            <v>RO</v>
          </cell>
          <cell r="G206" t="str">
            <v>RO</v>
          </cell>
        </row>
        <row r="208">
          <cell r="A208">
            <v>8</v>
          </cell>
          <cell r="B208" t="str">
            <v>Miscellaneous  Items</v>
          </cell>
        </row>
        <row r="210">
          <cell r="B210" t="str">
            <v>Empty Conduits</v>
          </cell>
        </row>
        <row r="212">
          <cell r="B212" t="str">
            <v>Providing &amp; laying of empty 2mm thick PVC</v>
          </cell>
        </row>
        <row r="213">
          <cell r="B213" t="str">
            <v>conduits with MS junction boxes and other</v>
          </cell>
        </row>
        <row r="214">
          <cell r="B214" t="str">
            <v xml:space="preserve">PVC accessories, 16G GI fish wire. </v>
          </cell>
        </row>
        <row r="215">
          <cell r="B215" t="str">
            <v>(for TV and Data  system)</v>
          </cell>
        </row>
        <row r="216">
          <cell r="B216">
            <v>0</v>
          </cell>
        </row>
        <row r="217">
          <cell r="A217">
            <v>8.1</v>
          </cell>
          <cell r="B217" t="str">
            <v xml:space="preserve">19mm dia PVC conduit.  </v>
          </cell>
        </row>
        <row r="218">
          <cell r="B218" t="str">
            <v>(for Data systems)</v>
          </cell>
          <cell r="C218" t="str">
            <v>M</v>
          </cell>
          <cell r="D218">
            <v>30</v>
          </cell>
          <cell r="E218">
            <v>30</v>
          </cell>
          <cell r="F218">
            <v>900</v>
          </cell>
          <cell r="G218">
            <v>30</v>
          </cell>
          <cell r="H218">
            <v>900</v>
          </cell>
        </row>
        <row r="220">
          <cell r="A220">
            <v>8.1999999999999993</v>
          </cell>
          <cell r="B220" t="str">
            <v xml:space="preserve">25mm dia PVC conduit.  </v>
          </cell>
        </row>
        <row r="221">
          <cell r="B221" t="str">
            <v>(for TV systems)</v>
          </cell>
          <cell r="C221" t="str">
            <v>M</v>
          </cell>
          <cell r="D221">
            <v>40</v>
          </cell>
          <cell r="E221">
            <v>30</v>
          </cell>
          <cell r="F221">
            <v>1200</v>
          </cell>
          <cell r="G221">
            <v>30</v>
          </cell>
          <cell r="H221">
            <v>1200</v>
          </cell>
        </row>
        <row r="223">
          <cell r="A223">
            <v>8.3000000000000007</v>
          </cell>
          <cell r="B223" t="str">
            <v>GI modular switch box with 3mm hylam</v>
          </cell>
        </row>
        <row r="224">
          <cell r="B224" t="str">
            <v>dummy cover :</v>
          </cell>
        </row>
        <row r="225">
          <cell r="A225" t="str">
            <v>(a)</v>
          </cell>
          <cell r="B225" t="str">
            <v>2 module</v>
          </cell>
          <cell r="C225" t="str">
            <v>Nos.</v>
          </cell>
          <cell r="D225">
            <v>50</v>
          </cell>
          <cell r="E225" t="str">
            <v>RO</v>
          </cell>
          <cell r="F225">
            <v>0</v>
          </cell>
          <cell r="G225" t="str">
            <v>RO</v>
          </cell>
          <cell r="H225">
            <v>0</v>
          </cell>
        </row>
        <row r="226">
          <cell r="A226" t="str">
            <v>(b)</v>
          </cell>
          <cell r="B226" t="str">
            <v>3/4 module</v>
          </cell>
          <cell r="C226" t="str">
            <v>Nos.</v>
          </cell>
          <cell r="D226">
            <v>75</v>
          </cell>
          <cell r="E226" t="str">
            <v>RO</v>
          </cell>
          <cell r="F226">
            <v>0</v>
          </cell>
          <cell r="G226" t="str">
            <v>RO</v>
          </cell>
          <cell r="H226">
            <v>0</v>
          </cell>
        </row>
        <row r="227">
          <cell r="A227" t="str">
            <v>(c)</v>
          </cell>
          <cell r="B227" t="str">
            <v>5/6 module</v>
          </cell>
          <cell r="C227" t="str">
            <v>Nos.</v>
          </cell>
          <cell r="D227">
            <v>85</v>
          </cell>
          <cell r="E227" t="str">
            <v>RO</v>
          </cell>
          <cell r="F227">
            <v>0</v>
          </cell>
          <cell r="G227" t="str">
            <v>RO</v>
          </cell>
          <cell r="H227">
            <v>0</v>
          </cell>
        </row>
        <row r="228">
          <cell r="A228" t="str">
            <v>(d)</v>
          </cell>
          <cell r="B228" t="str">
            <v>8 module</v>
          </cell>
          <cell r="C228" t="str">
            <v>Nos.</v>
          </cell>
          <cell r="D228">
            <v>95</v>
          </cell>
          <cell r="E228" t="str">
            <v>RO</v>
          </cell>
          <cell r="F228">
            <v>0</v>
          </cell>
          <cell r="G228" t="str">
            <v>RO</v>
          </cell>
          <cell r="H228">
            <v>0</v>
          </cell>
        </row>
        <row r="230">
          <cell r="A230">
            <v>8.4</v>
          </cell>
          <cell r="B230" t="str">
            <v>Wire pull box 300 x 150 x 150mm. With dummy plate</v>
          </cell>
          <cell r="C230" t="str">
            <v>Nos.</v>
          </cell>
          <cell r="D230">
            <v>450</v>
          </cell>
          <cell r="E230">
            <v>1</v>
          </cell>
          <cell r="G230">
            <v>1</v>
          </cell>
        </row>
        <row r="232">
          <cell r="A232">
            <v>8.5</v>
          </cell>
          <cell r="B232" t="str">
            <v>Wire pull box 150 x 150 x 150mm. With dummy plate</v>
          </cell>
          <cell r="C232" t="str">
            <v>Nos.</v>
          </cell>
          <cell r="D232">
            <v>300</v>
          </cell>
          <cell r="E232">
            <v>1</v>
          </cell>
          <cell r="F232">
            <v>300</v>
          </cell>
          <cell r="G232">
            <v>1</v>
          </cell>
          <cell r="H232">
            <v>300</v>
          </cell>
        </row>
        <row r="234">
          <cell r="A234">
            <v>8.6</v>
          </cell>
          <cell r="B234" t="str">
            <v>Supply &amp; installation of Comm. box :</v>
          </cell>
        </row>
        <row r="235">
          <cell r="B235" t="str">
            <v>Min 16 Awg - GI with powder coated finish</v>
          </cell>
        </row>
        <row r="236">
          <cell r="B236" t="str">
            <v>and front glass door with lock and key.</v>
          </cell>
        </row>
        <row r="237">
          <cell r="B237" t="str">
            <v>approx. size : 450 x 150 x 150mm</v>
          </cell>
          <cell r="C237" t="str">
            <v>Nos.</v>
          </cell>
          <cell r="D237">
            <v>750</v>
          </cell>
          <cell r="E237">
            <v>1</v>
          </cell>
          <cell r="F237">
            <v>750</v>
          </cell>
          <cell r="G237">
            <v>1</v>
          </cell>
          <cell r="H237">
            <v>750</v>
          </cell>
        </row>
        <row r="239">
          <cell r="B239" t="str">
            <v>Sub Total</v>
          </cell>
          <cell r="F239">
            <v>51000</v>
          </cell>
          <cell r="H239">
            <v>55210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8"/>
  <sheetViews>
    <sheetView tabSelected="1" view="pageBreakPreview" topLeftCell="A702" zoomScale="115" zoomScaleNormal="100" zoomScaleSheetLayoutView="115" workbookViewId="0">
      <selection activeCell="H7" sqref="H7"/>
    </sheetView>
  </sheetViews>
  <sheetFormatPr defaultRowHeight="15"/>
  <cols>
    <col min="1" max="1" width="5.5703125" style="69" bestFit="1" customWidth="1"/>
    <col min="2" max="2" width="71" style="77" customWidth="1"/>
    <col min="3" max="3" width="6.140625" style="5" bestFit="1" customWidth="1"/>
    <col min="4" max="5" width="12.42578125" style="10" bestFit="1" customWidth="1"/>
    <col min="6" max="6" width="21.28515625" style="4" bestFit="1" customWidth="1"/>
    <col min="7" max="7" width="12.85546875" style="1" bestFit="1" customWidth="1"/>
    <col min="8" max="8" width="11.28515625" style="1" bestFit="1" customWidth="1"/>
    <col min="9" max="9" width="11.5703125" style="1" bestFit="1" customWidth="1"/>
    <col min="10" max="10" width="10" style="1" bestFit="1" customWidth="1"/>
    <col min="11" max="255" width="9.140625" style="1"/>
    <col min="256" max="256" width="4" style="1" bestFit="1" customWidth="1"/>
    <col min="257" max="257" width="7.42578125" style="1" customWidth="1"/>
    <col min="258" max="258" width="53.28515625" style="1" customWidth="1"/>
    <col min="259" max="259" width="5.85546875" style="1" customWidth="1"/>
    <col min="260" max="260" width="11.42578125" style="1" bestFit="1" customWidth="1"/>
    <col min="261" max="263" width="12.85546875" style="1" bestFit="1" customWidth="1"/>
    <col min="264" max="264" width="11.28515625" style="1" bestFit="1" customWidth="1"/>
    <col min="265" max="265" width="11.5703125" style="1" bestFit="1" customWidth="1"/>
    <col min="266" max="511" width="9.140625" style="1"/>
    <col min="512" max="512" width="4" style="1" bestFit="1" customWidth="1"/>
    <col min="513" max="513" width="7.42578125" style="1" customWidth="1"/>
    <col min="514" max="514" width="53.28515625" style="1" customWidth="1"/>
    <col min="515" max="515" width="5.85546875" style="1" customWidth="1"/>
    <col min="516" max="516" width="11.42578125" style="1" bestFit="1" customWidth="1"/>
    <col min="517" max="519" width="12.85546875" style="1" bestFit="1" customWidth="1"/>
    <col min="520" max="520" width="11.28515625" style="1" bestFit="1" customWidth="1"/>
    <col min="521" max="521" width="11.5703125" style="1" bestFit="1" customWidth="1"/>
    <col min="522" max="767" width="9.140625" style="1"/>
    <col min="768" max="768" width="4" style="1" bestFit="1" customWidth="1"/>
    <col min="769" max="769" width="7.42578125" style="1" customWidth="1"/>
    <col min="770" max="770" width="53.28515625" style="1" customWidth="1"/>
    <col min="771" max="771" width="5.85546875" style="1" customWidth="1"/>
    <col min="772" max="772" width="11.42578125" style="1" bestFit="1" customWidth="1"/>
    <col min="773" max="775" width="12.85546875" style="1" bestFit="1" customWidth="1"/>
    <col min="776" max="776" width="11.28515625" style="1" bestFit="1" customWidth="1"/>
    <col min="777" max="777" width="11.5703125" style="1" bestFit="1" customWidth="1"/>
    <col min="778" max="1023" width="9.140625" style="1"/>
    <col min="1024" max="1024" width="4" style="1" bestFit="1" customWidth="1"/>
    <col min="1025" max="1025" width="7.42578125" style="1" customWidth="1"/>
    <col min="1026" max="1026" width="53.28515625" style="1" customWidth="1"/>
    <col min="1027" max="1027" width="5.85546875" style="1" customWidth="1"/>
    <col min="1028" max="1028" width="11.42578125" style="1" bestFit="1" customWidth="1"/>
    <col min="1029" max="1031" width="12.85546875" style="1" bestFit="1" customWidth="1"/>
    <col min="1032" max="1032" width="11.28515625" style="1" bestFit="1" customWidth="1"/>
    <col min="1033" max="1033" width="11.5703125" style="1" bestFit="1" customWidth="1"/>
    <col min="1034" max="1279" width="9.140625" style="1"/>
    <col min="1280" max="1280" width="4" style="1" bestFit="1" customWidth="1"/>
    <col min="1281" max="1281" width="7.42578125" style="1" customWidth="1"/>
    <col min="1282" max="1282" width="53.28515625" style="1" customWidth="1"/>
    <col min="1283" max="1283" width="5.85546875" style="1" customWidth="1"/>
    <col min="1284" max="1284" width="11.42578125" style="1" bestFit="1" customWidth="1"/>
    <col min="1285" max="1287" width="12.85546875" style="1" bestFit="1" customWidth="1"/>
    <col min="1288" max="1288" width="11.28515625" style="1" bestFit="1" customWidth="1"/>
    <col min="1289" max="1289" width="11.5703125" style="1" bestFit="1" customWidth="1"/>
    <col min="1290" max="1535" width="9.140625" style="1"/>
    <col min="1536" max="1536" width="4" style="1" bestFit="1" customWidth="1"/>
    <col min="1537" max="1537" width="7.42578125" style="1" customWidth="1"/>
    <col min="1538" max="1538" width="53.28515625" style="1" customWidth="1"/>
    <col min="1539" max="1539" width="5.85546875" style="1" customWidth="1"/>
    <col min="1540" max="1540" width="11.42578125" style="1" bestFit="1" customWidth="1"/>
    <col min="1541" max="1543" width="12.85546875" style="1" bestFit="1" customWidth="1"/>
    <col min="1544" max="1544" width="11.28515625" style="1" bestFit="1" customWidth="1"/>
    <col min="1545" max="1545" width="11.5703125" style="1" bestFit="1" customWidth="1"/>
    <col min="1546" max="1791" width="9.140625" style="1"/>
    <col min="1792" max="1792" width="4" style="1" bestFit="1" customWidth="1"/>
    <col min="1793" max="1793" width="7.42578125" style="1" customWidth="1"/>
    <col min="1794" max="1794" width="53.28515625" style="1" customWidth="1"/>
    <col min="1795" max="1795" width="5.85546875" style="1" customWidth="1"/>
    <col min="1796" max="1796" width="11.42578125" style="1" bestFit="1" customWidth="1"/>
    <col min="1797" max="1799" width="12.85546875" style="1" bestFit="1" customWidth="1"/>
    <col min="1800" max="1800" width="11.28515625" style="1" bestFit="1" customWidth="1"/>
    <col min="1801" max="1801" width="11.5703125" style="1" bestFit="1" customWidth="1"/>
    <col min="1802" max="2047" width="9.140625" style="1"/>
    <col min="2048" max="2048" width="4" style="1" bestFit="1" customWidth="1"/>
    <col min="2049" max="2049" width="7.42578125" style="1" customWidth="1"/>
    <col min="2050" max="2050" width="53.28515625" style="1" customWidth="1"/>
    <col min="2051" max="2051" width="5.85546875" style="1" customWidth="1"/>
    <col min="2052" max="2052" width="11.42578125" style="1" bestFit="1" customWidth="1"/>
    <col min="2053" max="2055" width="12.85546875" style="1" bestFit="1" customWidth="1"/>
    <col min="2056" max="2056" width="11.28515625" style="1" bestFit="1" customWidth="1"/>
    <col min="2057" max="2057" width="11.5703125" style="1" bestFit="1" customWidth="1"/>
    <col min="2058" max="2303" width="9.140625" style="1"/>
    <col min="2304" max="2304" width="4" style="1" bestFit="1" customWidth="1"/>
    <col min="2305" max="2305" width="7.42578125" style="1" customWidth="1"/>
    <col min="2306" max="2306" width="53.28515625" style="1" customWidth="1"/>
    <col min="2307" max="2307" width="5.85546875" style="1" customWidth="1"/>
    <col min="2308" max="2308" width="11.42578125" style="1" bestFit="1" customWidth="1"/>
    <col min="2309" max="2311" width="12.85546875" style="1" bestFit="1" customWidth="1"/>
    <col min="2312" max="2312" width="11.28515625" style="1" bestFit="1" customWidth="1"/>
    <col min="2313" max="2313" width="11.5703125" style="1" bestFit="1" customWidth="1"/>
    <col min="2314" max="2559" width="9.140625" style="1"/>
    <col min="2560" max="2560" width="4" style="1" bestFit="1" customWidth="1"/>
    <col min="2561" max="2561" width="7.42578125" style="1" customWidth="1"/>
    <col min="2562" max="2562" width="53.28515625" style="1" customWidth="1"/>
    <col min="2563" max="2563" width="5.85546875" style="1" customWidth="1"/>
    <col min="2564" max="2564" width="11.42578125" style="1" bestFit="1" customWidth="1"/>
    <col min="2565" max="2567" width="12.85546875" style="1" bestFit="1" customWidth="1"/>
    <col min="2568" max="2568" width="11.28515625" style="1" bestFit="1" customWidth="1"/>
    <col min="2569" max="2569" width="11.5703125" style="1" bestFit="1" customWidth="1"/>
    <col min="2570" max="2815" width="9.140625" style="1"/>
    <col min="2816" max="2816" width="4" style="1" bestFit="1" customWidth="1"/>
    <col min="2817" max="2817" width="7.42578125" style="1" customWidth="1"/>
    <col min="2818" max="2818" width="53.28515625" style="1" customWidth="1"/>
    <col min="2819" max="2819" width="5.85546875" style="1" customWidth="1"/>
    <col min="2820" max="2820" width="11.42578125" style="1" bestFit="1" customWidth="1"/>
    <col min="2821" max="2823" width="12.85546875" style="1" bestFit="1" customWidth="1"/>
    <col min="2824" max="2824" width="11.28515625" style="1" bestFit="1" customWidth="1"/>
    <col min="2825" max="2825" width="11.5703125" style="1" bestFit="1" customWidth="1"/>
    <col min="2826" max="3071" width="9.140625" style="1"/>
    <col min="3072" max="3072" width="4" style="1" bestFit="1" customWidth="1"/>
    <col min="3073" max="3073" width="7.42578125" style="1" customWidth="1"/>
    <col min="3074" max="3074" width="53.28515625" style="1" customWidth="1"/>
    <col min="3075" max="3075" width="5.85546875" style="1" customWidth="1"/>
    <col min="3076" max="3076" width="11.42578125" style="1" bestFit="1" customWidth="1"/>
    <col min="3077" max="3079" width="12.85546875" style="1" bestFit="1" customWidth="1"/>
    <col min="3080" max="3080" width="11.28515625" style="1" bestFit="1" customWidth="1"/>
    <col min="3081" max="3081" width="11.5703125" style="1" bestFit="1" customWidth="1"/>
    <col min="3082" max="3327" width="9.140625" style="1"/>
    <col min="3328" max="3328" width="4" style="1" bestFit="1" customWidth="1"/>
    <col min="3329" max="3329" width="7.42578125" style="1" customWidth="1"/>
    <col min="3330" max="3330" width="53.28515625" style="1" customWidth="1"/>
    <col min="3331" max="3331" width="5.85546875" style="1" customWidth="1"/>
    <col min="3332" max="3332" width="11.42578125" style="1" bestFit="1" customWidth="1"/>
    <col min="3333" max="3335" width="12.85546875" style="1" bestFit="1" customWidth="1"/>
    <col min="3336" max="3336" width="11.28515625" style="1" bestFit="1" customWidth="1"/>
    <col min="3337" max="3337" width="11.5703125" style="1" bestFit="1" customWidth="1"/>
    <col min="3338" max="3583" width="9.140625" style="1"/>
    <col min="3584" max="3584" width="4" style="1" bestFit="1" customWidth="1"/>
    <col min="3585" max="3585" width="7.42578125" style="1" customWidth="1"/>
    <col min="3586" max="3586" width="53.28515625" style="1" customWidth="1"/>
    <col min="3587" max="3587" width="5.85546875" style="1" customWidth="1"/>
    <col min="3588" max="3588" width="11.42578125" style="1" bestFit="1" customWidth="1"/>
    <col min="3589" max="3591" width="12.85546875" style="1" bestFit="1" customWidth="1"/>
    <col min="3592" max="3592" width="11.28515625" style="1" bestFit="1" customWidth="1"/>
    <col min="3593" max="3593" width="11.5703125" style="1" bestFit="1" customWidth="1"/>
    <col min="3594" max="3839" width="9.140625" style="1"/>
    <col min="3840" max="3840" width="4" style="1" bestFit="1" customWidth="1"/>
    <col min="3841" max="3841" width="7.42578125" style="1" customWidth="1"/>
    <col min="3842" max="3842" width="53.28515625" style="1" customWidth="1"/>
    <col min="3843" max="3843" width="5.85546875" style="1" customWidth="1"/>
    <col min="3844" max="3844" width="11.42578125" style="1" bestFit="1" customWidth="1"/>
    <col min="3845" max="3847" width="12.85546875" style="1" bestFit="1" customWidth="1"/>
    <col min="3848" max="3848" width="11.28515625" style="1" bestFit="1" customWidth="1"/>
    <col min="3849" max="3849" width="11.5703125" style="1" bestFit="1" customWidth="1"/>
    <col min="3850" max="4095" width="9.140625" style="1"/>
    <col min="4096" max="4096" width="4" style="1" bestFit="1" customWidth="1"/>
    <col min="4097" max="4097" width="7.42578125" style="1" customWidth="1"/>
    <col min="4098" max="4098" width="53.28515625" style="1" customWidth="1"/>
    <col min="4099" max="4099" width="5.85546875" style="1" customWidth="1"/>
    <col min="4100" max="4100" width="11.42578125" style="1" bestFit="1" customWidth="1"/>
    <col min="4101" max="4103" width="12.85546875" style="1" bestFit="1" customWidth="1"/>
    <col min="4104" max="4104" width="11.28515625" style="1" bestFit="1" customWidth="1"/>
    <col min="4105" max="4105" width="11.5703125" style="1" bestFit="1" customWidth="1"/>
    <col min="4106" max="4351" width="9.140625" style="1"/>
    <col min="4352" max="4352" width="4" style="1" bestFit="1" customWidth="1"/>
    <col min="4353" max="4353" width="7.42578125" style="1" customWidth="1"/>
    <col min="4354" max="4354" width="53.28515625" style="1" customWidth="1"/>
    <col min="4355" max="4355" width="5.85546875" style="1" customWidth="1"/>
    <col min="4356" max="4356" width="11.42578125" style="1" bestFit="1" customWidth="1"/>
    <col min="4357" max="4359" width="12.85546875" style="1" bestFit="1" customWidth="1"/>
    <col min="4360" max="4360" width="11.28515625" style="1" bestFit="1" customWidth="1"/>
    <col min="4361" max="4361" width="11.5703125" style="1" bestFit="1" customWidth="1"/>
    <col min="4362" max="4607" width="9.140625" style="1"/>
    <col min="4608" max="4608" width="4" style="1" bestFit="1" customWidth="1"/>
    <col min="4609" max="4609" width="7.42578125" style="1" customWidth="1"/>
    <col min="4610" max="4610" width="53.28515625" style="1" customWidth="1"/>
    <col min="4611" max="4611" width="5.85546875" style="1" customWidth="1"/>
    <col min="4612" max="4612" width="11.42578125" style="1" bestFit="1" customWidth="1"/>
    <col min="4613" max="4615" width="12.85546875" style="1" bestFit="1" customWidth="1"/>
    <col min="4616" max="4616" width="11.28515625" style="1" bestFit="1" customWidth="1"/>
    <col min="4617" max="4617" width="11.5703125" style="1" bestFit="1" customWidth="1"/>
    <col min="4618" max="4863" width="9.140625" style="1"/>
    <col min="4864" max="4864" width="4" style="1" bestFit="1" customWidth="1"/>
    <col min="4865" max="4865" width="7.42578125" style="1" customWidth="1"/>
    <col min="4866" max="4866" width="53.28515625" style="1" customWidth="1"/>
    <col min="4867" max="4867" width="5.85546875" style="1" customWidth="1"/>
    <col min="4868" max="4868" width="11.42578125" style="1" bestFit="1" customWidth="1"/>
    <col min="4869" max="4871" width="12.85546875" style="1" bestFit="1" customWidth="1"/>
    <col min="4872" max="4872" width="11.28515625" style="1" bestFit="1" customWidth="1"/>
    <col min="4873" max="4873" width="11.5703125" style="1" bestFit="1" customWidth="1"/>
    <col min="4874" max="5119" width="9.140625" style="1"/>
    <col min="5120" max="5120" width="4" style="1" bestFit="1" customWidth="1"/>
    <col min="5121" max="5121" width="7.42578125" style="1" customWidth="1"/>
    <col min="5122" max="5122" width="53.28515625" style="1" customWidth="1"/>
    <col min="5123" max="5123" width="5.85546875" style="1" customWidth="1"/>
    <col min="5124" max="5124" width="11.42578125" style="1" bestFit="1" customWidth="1"/>
    <col min="5125" max="5127" width="12.85546875" style="1" bestFit="1" customWidth="1"/>
    <col min="5128" max="5128" width="11.28515625" style="1" bestFit="1" customWidth="1"/>
    <col min="5129" max="5129" width="11.5703125" style="1" bestFit="1" customWidth="1"/>
    <col min="5130" max="5375" width="9.140625" style="1"/>
    <col min="5376" max="5376" width="4" style="1" bestFit="1" customWidth="1"/>
    <col min="5377" max="5377" width="7.42578125" style="1" customWidth="1"/>
    <col min="5378" max="5378" width="53.28515625" style="1" customWidth="1"/>
    <col min="5379" max="5379" width="5.85546875" style="1" customWidth="1"/>
    <col min="5380" max="5380" width="11.42578125" style="1" bestFit="1" customWidth="1"/>
    <col min="5381" max="5383" width="12.85546875" style="1" bestFit="1" customWidth="1"/>
    <col min="5384" max="5384" width="11.28515625" style="1" bestFit="1" customWidth="1"/>
    <col min="5385" max="5385" width="11.5703125" style="1" bestFit="1" customWidth="1"/>
    <col min="5386" max="5631" width="9.140625" style="1"/>
    <col min="5632" max="5632" width="4" style="1" bestFit="1" customWidth="1"/>
    <col min="5633" max="5633" width="7.42578125" style="1" customWidth="1"/>
    <col min="5634" max="5634" width="53.28515625" style="1" customWidth="1"/>
    <col min="5635" max="5635" width="5.85546875" style="1" customWidth="1"/>
    <col min="5636" max="5636" width="11.42578125" style="1" bestFit="1" customWidth="1"/>
    <col min="5637" max="5639" width="12.85546875" style="1" bestFit="1" customWidth="1"/>
    <col min="5640" max="5640" width="11.28515625" style="1" bestFit="1" customWidth="1"/>
    <col min="5641" max="5641" width="11.5703125" style="1" bestFit="1" customWidth="1"/>
    <col min="5642" max="5887" width="9.140625" style="1"/>
    <col min="5888" max="5888" width="4" style="1" bestFit="1" customWidth="1"/>
    <col min="5889" max="5889" width="7.42578125" style="1" customWidth="1"/>
    <col min="5890" max="5890" width="53.28515625" style="1" customWidth="1"/>
    <col min="5891" max="5891" width="5.85546875" style="1" customWidth="1"/>
    <col min="5892" max="5892" width="11.42578125" style="1" bestFit="1" customWidth="1"/>
    <col min="5893" max="5895" width="12.85546875" style="1" bestFit="1" customWidth="1"/>
    <col min="5896" max="5896" width="11.28515625" style="1" bestFit="1" customWidth="1"/>
    <col min="5897" max="5897" width="11.5703125" style="1" bestFit="1" customWidth="1"/>
    <col min="5898" max="6143" width="9.140625" style="1"/>
    <col min="6144" max="6144" width="4" style="1" bestFit="1" customWidth="1"/>
    <col min="6145" max="6145" width="7.42578125" style="1" customWidth="1"/>
    <col min="6146" max="6146" width="53.28515625" style="1" customWidth="1"/>
    <col min="6147" max="6147" width="5.85546875" style="1" customWidth="1"/>
    <col min="6148" max="6148" width="11.42578125" style="1" bestFit="1" customWidth="1"/>
    <col min="6149" max="6151" width="12.85546875" style="1" bestFit="1" customWidth="1"/>
    <col min="6152" max="6152" width="11.28515625" style="1" bestFit="1" customWidth="1"/>
    <col min="6153" max="6153" width="11.5703125" style="1" bestFit="1" customWidth="1"/>
    <col min="6154" max="6399" width="9.140625" style="1"/>
    <col min="6400" max="6400" width="4" style="1" bestFit="1" customWidth="1"/>
    <col min="6401" max="6401" width="7.42578125" style="1" customWidth="1"/>
    <col min="6402" max="6402" width="53.28515625" style="1" customWidth="1"/>
    <col min="6403" max="6403" width="5.85546875" style="1" customWidth="1"/>
    <col min="6404" max="6404" width="11.42578125" style="1" bestFit="1" customWidth="1"/>
    <col min="6405" max="6407" width="12.85546875" style="1" bestFit="1" customWidth="1"/>
    <col min="6408" max="6408" width="11.28515625" style="1" bestFit="1" customWidth="1"/>
    <col min="6409" max="6409" width="11.5703125" style="1" bestFit="1" customWidth="1"/>
    <col min="6410" max="6655" width="9.140625" style="1"/>
    <col min="6656" max="6656" width="4" style="1" bestFit="1" customWidth="1"/>
    <col min="6657" max="6657" width="7.42578125" style="1" customWidth="1"/>
    <col min="6658" max="6658" width="53.28515625" style="1" customWidth="1"/>
    <col min="6659" max="6659" width="5.85546875" style="1" customWidth="1"/>
    <col min="6660" max="6660" width="11.42578125" style="1" bestFit="1" customWidth="1"/>
    <col min="6661" max="6663" width="12.85546875" style="1" bestFit="1" customWidth="1"/>
    <col min="6664" max="6664" width="11.28515625" style="1" bestFit="1" customWidth="1"/>
    <col min="6665" max="6665" width="11.5703125" style="1" bestFit="1" customWidth="1"/>
    <col min="6666" max="6911" width="9.140625" style="1"/>
    <col min="6912" max="6912" width="4" style="1" bestFit="1" customWidth="1"/>
    <col min="6913" max="6913" width="7.42578125" style="1" customWidth="1"/>
    <col min="6914" max="6914" width="53.28515625" style="1" customWidth="1"/>
    <col min="6915" max="6915" width="5.85546875" style="1" customWidth="1"/>
    <col min="6916" max="6916" width="11.42578125" style="1" bestFit="1" customWidth="1"/>
    <col min="6917" max="6919" width="12.85546875" style="1" bestFit="1" customWidth="1"/>
    <col min="6920" max="6920" width="11.28515625" style="1" bestFit="1" customWidth="1"/>
    <col min="6921" max="6921" width="11.5703125" style="1" bestFit="1" customWidth="1"/>
    <col min="6922" max="7167" width="9.140625" style="1"/>
    <col min="7168" max="7168" width="4" style="1" bestFit="1" customWidth="1"/>
    <col min="7169" max="7169" width="7.42578125" style="1" customWidth="1"/>
    <col min="7170" max="7170" width="53.28515625" style="1" customWidth="1"/>
    <col min="7171" max="7171" width="5.85546875" style="1" customWidth="1"/>
    <col min="7172" max="7172" width="11.42578125" style="1" bestFit="1" customWidth="1"/>
    <col min="7173" max="7175" width="12.85546875" style="1" bestFit="1" customWidth="1"/>
    <col min="7176" max="7176" width="11.28515625" style="1" bestFit="1" customWidth="1"/>
    <col min="7177" max="7177" width="11.5703125" style="1" bestFit="1" customWidth="1"/>
    <col min="7178" max="7423" width="9.140625" style="1"/>
    <col min="7424" max="7424" width="4" style="1" bestFit="1" customWidth="1"/>
    <col min="7425" max="7425" width="7.42578125" style="1" customWidth="1"/>
    <col min="7426" max="7426" width="53.28515625" style="1" customWidth="1"/>
    <col min="7427" max="7427" width="5.85546875" style="1" customWidth="1"/>
    <col min="7428" max="7428" width="11.42578125" style="1" bestFit="1" customWidth="1"/>
    <col min="7429" max="7431" width="12.85546875" style="1" bestFit="1" customWidth="1"/>
    <col min="7432" max="7432" width="11.28515625" style="1" bestFit="1" customWidth="1"/>
    <col min="7433" max="7433" width="11.5703125" style="1" bestFit="1" customWidth="1"/>
    <col min="7434" max="7679" width="9.140625" style="1"/>
    <col min="7680" max="7680" width="4" style="1" bestFit="1" customWidth="1"/>
    <col min="7681" max="7681" width="7.42578125" style="1" customWidth="1"/>
    <col min="7682" max="7682" width="53.28515625" style="1" customWidth="1"/>
    <col min="7683" max="7683" width="5.85546875" style="1" customWidth="1"/>
    <col min="7684" max="7684" width="11.42578125" style="1" bestFit="1" customWidth="1"/>
    <col min="7685" max="7687" width="12.85546875" style="1" bestFit="1" customWidth="1"/>
    <col min="7688" max="7688" width="11.28515625" style="1" bestFit="1" customWidth="1"/>
    <col min="7689" max="7689" width="11.5703125" style="1" bestFit="1" customWidth="1"/>
    <col min="7690" max="7935" width="9.140625" style="1"/>
    <col min="7936" max="7936" width="4" style="1" bestFit="1" customWidth="1"/>
    <col min="7937" max="7937" width="7.42578125" style="1" customWidth="1"/>
    <col min="7938" max="7938" width="53.28515625" style="1" customWidth="1"/>
    <col min="7939" max="7939" width="5.85546875" style="1" customWidth="1"/>
    <col min="7940" max="7940" width="11.42578125" style="1" bestFit="1" customWidth="1"/>
    <col min="7941" max="7943" width="12.85546875" style="1" bestFit="1" customWidth="1"/>
    <col min="7944" max="7944" width="11.28515625" style="1" bestFit="1" customWidth="1"/>
    <col min="7945" max="7945" width="11.5703125" style="1" bestFit="1" customWidth="1"/>
    <col min="7946" max="8191" width="9.140625" style="1"/>
    <col min="8192" max="8192" width="4" style="1" bestFit="1" customWidth="1"/>
    <col min="8193" max="8193" width="7.42578125" style="1" customWidth="1"/>
    <col min="8194" max="8194" width="53.28515625" style="1" customWidth="1"/>
    <col min="8195" max="8195" width="5.85546875" style="1" customWidth="1"/>
    <col min="8196" max="8196" width="11.42578125" style="1" bestFit="1" customWidth="1"/>
    <col min="8197" max="8199" width="12.85546875" style="1" bestFit="1" customWidth="1"/>
    <col min="8200" max="8200" width="11.28515625" style="1" bestFit="1" customWidth="1"/>
    <col min="8201" max="8201" width="11.5703125" style="1" bestFit="1" customWidth="1"/>
    <col min="8202" max="8447" width="9.140625" style="1"/>
    <col min="8448" max="8448" width="4" style="1" bestFit="1" customWidth="1"/>
    <col min="8449" max="8449" width="7.42578125" style="1" customWidth="1"/>
    <col min="8450" max="8450" width="53.28515625" style="1" customWidth="1"/>
    <col min="8451" max="8451" width="5.85546875" style="1" customWidth="1"/>
    <col min="8452" max="8452" width="11.42578125" style="1" bestFit="1" customWidth="1"/>
    <col min="8453" max="8455" width="12.85546875" style="1" bestFit="1" customWidth="1"/>
    <col min="8456" max="8456" width="11.28515625" style="1" bestFit="1" customWidth="1"/>
    <col min="8457" max="8457" width="11.5703125" style="1" bestFit="1" customWidth="1"/>
    <col min="8458" max="8703" width="9.140625" style="1"/>
    <col min="8704" max="8704" width="4" style="1" bestFit="1" customWidth="1"/>
    <col min="8705" max="8705" width="7.42578125" style="1" customWidth="1"/>
    <col min="8706" max="8706" width="53.28515625" style="1" customWidth="1"/>
    <col min="8707" max="8707" width="5.85546875" style="1" customWidth="1"/>
    <col min="8708" max="8708" width="11.42578125" style="1" bestFit="1" customWidth="1"/>
    <col min="8709" max="8711" width="12.85546875" style="1" bestFit="1" customWidth="1"/>
    <col min="8712" max="8712" width="11.28515625" style="1" bestFit="1" customWidth="1"/>
    <col min="8713" max="8713" width="11.5703125" style="1" bestFit="1" customWidth="1"/>
    <col min="8714" max="8959" width="9.140625" style="1"/>
    <col min="8960" max="8960" width="4" style="1" bestFit="1" customWidth="1"/>
    <col min="8961" max="8961" width="7.42578125" style="1" customWidth="1"/>
    <col min="8962" max="8962" width="53.28515625" style="1" customWidth="1"/>
    <col min="8963" max="8963" width="5.85546875" style="1" customWidth="1"/>
    <col min="8964" max="8964" width="11.42578125" style="1" bestFit="1" customWidth="1"/>
    <col min="8965" max="8967" width="12.85546875" style="1" bestFit="1" customWidth="1"/>
    <col min="8968" max="8968" width="11.28515625" style="1" bestFit="1" customWidth="1"/>
    <col min="8969" max="8969" width="11.5703125" style="1" bestFit="1" customWidth="1"/>
    <col min="8970" max="9215" width="9.140625" style="1"/>
    <col min="9216" max="9216" width="4" style="1" bestFit="1" customWidth="1"/>
    <col min="9217" max="9217" width="7.42578125" style="1" customWidth="1"/>
    <col min="9218" max="9218" width="53.28515625" style="1" customWidth="1"/>
    <col min="9219" max="9219" width="5.85546875" style="1" customWidth="1"/>
    <col min="9220" max="9220" width="11.42578125" style="1" bestFit="1" customWidth="1"/>
    <col min="9221" max="9223" width="12.85546875" style="1" bestFit="1" customWidth="1"/>
    <col min="9224" max="9224" width="11.28515625" style="1" bestFit="1" customWidth="1"/>
    <col min="9225" max="9225" width="11.5703125" style="1" bestFit="1" customWidth="1"/>
    <col min="9226" max="9471" width="9.140625" style="1"/>
    <col min="9472" max="9472" width="4" style="1" bestFit="1" customWidth="1"/>
    <col min="9473" max="9473" width="7.42578125" style="1" customWidth="1"/>
    <col min="9474" max="9474" width="53.28515625" style="1" customWidth="1"/>
    <col min="9475" max="9475" width="5.85546875" style="1" customWidth="1"/>
    <col min="9476" max="9476" width="11.42578125" style="1" bestFit="1" customWidth="1"/>
    <col min="9477" max="9479" width="12.85546875" style="1" bestFit="1" customWidth="1"/>
    <col min="9480" max="9480" width="11.28515625" style="1" bestFit="1" customWidth="1"/>
    <col min="9481" max="9481" width="11.5703125" style="1" bestFit="1" customWidth="1"/>
    <col min="9482" max="9727" width="9.140625" style="1"/>
    <col min="9728" max="9728" width="4" style="1" bestFit="1" customWidth="1"/>
    <col min="9729" max="9729" width="7.42578125" style="1" customWidth="1"/>
    <col min="9730" max="9730" width="53.28515625" style="1" customWidth="1"/>
    <col min="9731" max="9731" width="5.85546875" style="1" customWidth="1"/>
    <col min="9732" max="9732" width="11.42578125" style="1" bestFit="1" customWidth="1"/>
    <col min="9733" max="9735" width="12.85546875" style="1" bestFit="1" customWidth="1"/>
    <col min="9736" max="9736" width="11.28515625" style="1" bestFit="1" customWidth="1"/>
    <col min="9737" max="9737" width="11.5703125" style="1" bestFit="1" customWidth="1"/>
    <col min="9738" max="9983" width="9.140625" style="1"/>
    <col min="9984" max="9984" width="4" style="1" bestFit="1" customWidth="1"/>
    <col min="9985" max="9985" width="7.42578125" style="1" customWidth="1"/>
    <col min="9986" max="9986" width="53.28515625" style="1" customWidth="1"/>
    <col min="9987" max="9987" width="5.85546875" style="1" customWidth="1"/>
    <col min="9988" max="9988" width="11.42578125" style="1" bestFit="1" customWidth="1"/>
    <col min="9989" max="9991" width="12.85546875" style="1" bestFit="1" customWidth="1"/>
    <col min="9992" max="9992" width="11.28515625" style="1" bestFit="1" customWidth="1"/>
    <col min="9993" max="9993" width="11.5703125" style="1" bestFit="1" customWidth="1"/>
    <col min="9994" max="10239" width="9.140625" style="1"/>
    <col min="10240" max="10240" width="4" style="1" bestFit="1" customWidth="1"/>
    <col min="10241" max="10241" width="7.42578125" style="1" customWidth="1"/>
    <col min="10242" max="10242" width="53.28515625" style="1" customWidth="1"/>
    <col min="10243" max="10243" width="5.85546875" style="1" customWidth="1"/>
    <col min="10244" max="10244" width="11.42578125" style="1" bestFit="1" customWidth="1"/>
    <col min="10245" max="10247" width="12.85546875" style="1" bestFit="1" customWidth="1"/>
    <col min="10248" max="10248" width="11.28515625" style="1" bestFit="1" customWidth="1"/>
    <col min="10249" max="10249" width="11.5703125" style="1" bestFit="1" customWidth="1"/>
    <col min="10250" max="10495" width="9.140625" style="1"/>
    <col min="10496" max="10496" width="4" style="1" bestFit="1" customWidth="1"/>
    <col min="10497" max="10497" width="7.42578125" style="1" customWidth="1"/>
    <col min="10498" max="10498" width="53.28515625" style="1" customWidth="1"/>
    <col min="10499" max="10499" width="5.85546875" style="1" customWidth="1"/>
    <col min="10500" max="10500" width="11.42578125" style="1" bestFit="1" customWidth="1"/>
    <col min="10501" max="10503" width="12.85546875" style="1" bestFit="1" customWidth="1"/>
    <col min="10504" max="10504" width="11.28515625" style="1" bestFit="1" customWidth="1"/>
    <col min="10505" max="10505" width="11.5703125" style="1" bestFit="1" customWidth="1"/>
    <col min="10506" max="10751" width="9.140625" style="1"/>
    <col min="10752" max="10752" width="4" style="1" bestFit="1" customWidth="1"/>
    <col min="10753" max="10753" width="7.42578125" style="1" customWidth="1"/>
    <col min="10754" max="10754" width="53.28515625" style="1" customWidth="1"/>
    <col min="10755" max="10755" width="5.85546875" style="1" customWidth="1"/>
    <col min="10756" max="10756" width="11.42578125" style="1" bestFit="1" customWidth="1"/>
    <col min="10757" max="10759" width="12.85546875" style="1" bestFit="1" customWidth="1"/>
    <col min="10760" max="10760" width="11.28515625" style="1" bestFit="1" customWidth="1"/>
    <col min="10761" max="10761" width="11.5703125" style="1" bestFit="1" customWidth="1"/>
    <col min="10762" max="11007" width="9.140625" style="1"/>
    <col min="11008" max="11008" width="4" style="1" bestFit="1" customWidth="1"/>
    <col min="11009" max="11009" width="7.42578125" style="1" customWidth="1"/>
    <col min="11010" max="11010" width="53.28515625" style="1" customWidth="1"/>
    <col min="11011" max="11011" width="5.85546875" style="1" customWidth="1"/>
    <col min="11012" max="11012" width="11.42578125" style="1" bestFit="1" customWidth="1"/>
    <col min="11013" max="11015" width="12.85546875" style="1" bestFit="1" customWidth="1"/>
    <col min="11016" max="11016" width="11.28515625" style="1" bestFit="1" customWidth="1"/>
    <col min="11017" max="11017" width="11.5703125" style="1" bestFit="1" customWidth="1"/>
    <col min="11018" max="11263" width="9.140625" style="1"/>
    <col min="11264" max="11264" width="4" style="1" bestFit="1" customWidth="1"/>
    <col min="11265" max="11265" width="7.42578125" style="1" customWidth="1"/>
    <col min="11266" max="11266" width="53.28515625" style="1" customWidth="1"/>
    <col min="11267" max="11267" width="5.85546875" style="1" customWidth="1"/>
    <col min="11268" max="11268" width="11.42578125" style="1" bestFit="1" customWidth="1"/>
    <col min="11269" max="11271" width="12.85546875" style="1" bestFit="1" customWidth="1"/>
    <col min="11272" max="11272" width="11.28515625" style="1" bestFit="1" customWidth="1"/>
    <col min="11273" max="11273" width="11.5703125" style="1" bestFit="1" customWidth="1"/>
    <col min="11274" max="11519" width="9.140625" style="1"/>
    <col min="11520" max="11520" width="4" style="1" bestFit="1" customWidth="1"/>
    <col min="11521" max="11521" width="7.42578125" style="1" customWidth="1"/>
    <col min="11522" max="11522" width="53.28515625" style="1" customWidth="1"/>
    <col min="11523" max="11523" width="5.85546875" style="1" customWidth="1"/>
    <col min="11524" max="11524" width="11.42578125" style="1" bestFit="1" customWidth="1"/>
    <col min="11525" max="11527" width="12.85546875" style="1" bestFit="1" customWidth="1"/>
    <col min="11528" max="11528" width="11.28515625" style="1" bestFit="1" customWidth="1"/>
    <col min="11529" max="11529" width="11.5703125" style="1" bestFit="1" customWidth="1"/>
    <col min="11530" max="11775" width="9.140625" style="1"/>
    <col min="11776" max="11776" width="4" style="1" bestFit="1" customWidth="1"/>
    <col min="11777" max="11777" width="7.42578125" style="1" customWidth="1"/>
    <col min="11778" max="11778" width="53.28515625" style="1" customWidth="1"/>
    <col min="11779" max="11779" width="5.85546875" style="1" customWidth="1"/>
    <col min="11780" max="11780" width="11.42578125" style="1" bestFit="1" customWidth="1"/>
    <col min="11781" max="11783" width="12.85546875" style="1" bestFit="1" customWidth="1"/>
    <col min="11784" max="11784" width="11.28515625" style="1" bestFit="1" customWidth="1"/>
    <col min="11785" max="11785" width="11.5703125" style="1" bestFit="1" customWidth="1"/>
    <col min="11786" max="12031" width="9.140625" style="1"/>
    <col min="12032" max="12032" width="4" style="1" bestFit="1" customWidth="1"/>
    <col min="12033" max="12033" width="7.42578125" style="1" customWidth="1"/>
    <col min="12034" max="12034" width="53.28515625" style="1" customWidth="1"/>
    <col min="12035" max="12035" width="5.85546875" style="1" customWidth="1"/>
    <col min="12036" max="12036" width="11.42578125" style="1" bestFit="1" customWidth="1"/>
    <col min="12037" max="12039" width="12.85546875" style="1" bestFit="1" customWidth="1"/>
    <col min="12040" max="12040" width="11.28515625" style="1" bestFit="1" customWidth="1"/>
    <col min="12041" max="12041" width="11.5703125" style="1" bestFit="1" customWidth="1"/>
    <col min="12042" max="12287" width="9.140625" style="1"/>
    <col min="12288" max="12288" width="4" style="1" bestFit="1" customWidth="1"/>
    <col min="12289" max="12289" width="7.42578125" style="1" customWidth="1"/>
    <col min="12290" max="12290" width="53.28515625" style="1" customWidth="1"/>
    <col min="12291" max="12291" width="5.85546875" style="1" customWidth="1"/>
    <col min="12292" max="12292" width="11.42578125" style="1" bestFit="1" customWidth="1"/>
    <col min="12293" max="12295" width="12.85546875" style="1" bestFit="1" customWidth="1"/>
    <col min="12296" max="12296" width="11.28515625" style="1" bestFit="1" customWidth="1"/>
    <col min="12297" max="12297" width="11.5703125" style="1" bestFit="1" customWidth="1"/>
    <col min="12298" max="12543" width="9.140625" style="1"/>
    <col min="12544" max="12544" width="4" style="1" bestFit="1" customWidth="1"/>
    <col min="12545" max="12545" width="7.42578125" style="1" customWidth="1"/>
    <col min="12546" max="12546" width="53.28515625" style="1" customWidth="1"/>
    <col min="12547" max="12547" width="5.85546875" style="1" customWidth="1"/>
    <col min="12548" max="12548" width="11.42578125" style="1" bestFit="1" customWidth="1"/>
    <col min="12549" max="12551" width="12.85546875" style="1" bestFit="1" customWidth="1"/>
    <col min="12552" max="12552" width="11.28515625" style="1" bestFit="1" customWidth="1"/>
    <col min="12553" max="12553" width="11.5703125" style="1" bestFit="1" customWidth="1"/>
    <col min="12554" max="12799" width="9.140625" style="1"/>
    <col min="12800" max="12800" width="4" style="1" bestFit="1" customWidth="1"/>
    <col min="12801" max="12801" width="7.42578125" style="1" customWidth="1"/>
    <col min="12802" max="12802" width="53.28515625" style="1" customWidth="1"/>
    <col min="12803" max="12803" width="5.85546875" style="1" customWidth="1"/>
    <col min="12804" max="12804" width="11.42578125" style="1" bestFit="1" customWidth="1"/>
    <col min="12805" max="12807" width="12.85546875" style="1" bestFit="1" customWidth="1"/>
    <col min="12808" max="12808" width="11.28515625" style="1" bestFit="1" customWidth="1"/>
    <col min="12809" max="12809" width="11.5703125" style="1" bestFit="1" customWidth="1"/>
    <col min="12810" max="13055" width="9.140625" style="1"/>
    <col min="13056" max="13056" width="4" style="1" bestFit="1" customWidth="1"/>
    <col min="13057" max="13057" width="7.42578125" style="1" customWidth="1"/>
    <col min="13058" max="13058" width="53.28515625" style="1" customWidth="1"/>
    <col min="13059" max="13059" width="5.85546875" style="1" customWidth="1"/>
    <col min="13060" max="13060" width="11.42578125" style="1" bestFit="1" customWidth="1"/>
    <col min="13061" max="13063" width="12.85546875" style="1" bestFit="1" customWidth="1"/>
    <col min="13064" max="13064" width="11.28515625" style="1" bestFit="1" customWidth="1"/>
    <col min="13065" max="13065" width="11.5703125" style="1" bestFit="1" customWidth="1"/>
    <col min="13066" max="13311" width="9.140625" style="1"/>
    <col min="13312" max="13312" width="4" style="1" bestFit="1" customWidth="1"/>
    <col min="13313" max="13313" width="7.42578125" style="1" customWidth="1"/>
    <col min="13314" max="13314" width="53.28515625" style="1" customWidth="1"/>
    <col min="13315" max="13315" width="5.85546875" style="1" customWidth="1"/>
    <col min="13316" max="13316" width="11.42578125" style="1" bestFit="1" customWidth="1"/>
    <col min="13317" max="13319" width="12.85546875" style="1" bestFit="1" customWidth="1"/>
    <col min="13320" max="13320" width="11.28515625" style="1" bestFit="1" customWidth="1"/>
    <col min="13321" max="13321" width="11.5703125" style="1" bestFit="1" customWidth="1"/>
    <col min="13322" max="13567" width="9.140625" style="1"/>
    <col min="13568" max="13568" width="4" style="1" bestFit="1" customWidth="1"/>
    <col min="13569" max="13569" width="7.42578125" style="1" customWidth="1"/>
    <col min="13570" max="13570" width="53.28515625" style="1" customWidth="1"/>
    <col min="13571" max="13571" width="5.85546875" style="1" customWidth="1"/>
    <col min="13572" max="13572" width="11.42578125" style="1" bestFit="1" customWidth="1"/>
    <col min="13573" max="13575" width="12.85546875" style="1" bestFit="1" customWidth="1"/>
    <col min="13576" max="13576" width="11.28515625" style="1" bestFit="1" customWidth="1"/>
    <col min="13577" max="13577" width="11.5703125" style="1" bestFit="1" customWidth="1"/>
    <col min="13578" max="13823" width="9.140625" style="1"/>
    <col min="13824" max="13824" width="4" style="1" bestFit="1" customWidth="1"/>
    <col min="13825" max="13825" width="7.42578125" style="1" customWidth="1"/>
    <col min="13826" max="13826" width="53.28515625" style="1" customWidth="1"/>
    <col min="13827" max="13827" width="5.85546875" style="1" customWidth="1"/>
    <col min="13828" max="13828" width="11.42578125" style="1" bestFit="1" customWidth="1"/>
    <col min="13829" max="13831" width="12.85546875" style="1" bestFit="1" customWidth="1"/>
    <col min="13832" max="13832" width="11.28515625" style="1" bestFit="1" customWidth="1"/>
    <col min="13833" max="13833" width="11.5703125" style="1" bestFit="1" customWidth="1"/>
    <col min="13834" max="14079" width="9.140625" style="1"/>
    <col min="14080" max="14080" width="4" style="1" bestFit="1" customWidth="1"/>
    <col min="14081" max="14081" width="7.42578125" style="1" customWidth="1"/>
    <col min="14082" max="14082" width="53.28515625" style="1" customWidth="1"/>
    <col min="14083" max="14083" width="5.85546875" style="1" customWidth="1"/>
    <col min="14084" max="14084" width="11.42578125" style="1" bestFit="1" customWidth="1"/>
    <col min="14085" max="14087" width="12.85546875" style="1" bestFit="1" customWidth="1"/>
    <col min="14088" max="14088" width="11.28515625" style="1" bestFit="1" customWidth="1"/>
    <col min="14089" max="14089" width="11.5703125" style="1" bestFit="1" customWidth="1"/>
    <col min="14090" max="14335" width="9.140625" style="1"/>
    <col min="14336" max="14336" width="4" style="1" bestFit="1" customWidth="1"/>
    <col min="14337" max="14337" width="7.42578125" style="1" customWidth="1"/>
    <col min="14338" max="14338" width="53.28515625" style="1" customWidth="1"/>
    <col min="14339" max="14339" width="5.85546875" style="1" customWidth="1"/>
    <col min="14340" max="14340" width="11.42578125" style="1" bestFit="1" customWidth="1"/>
    <col min="14341" max="14343" width="12.85546875" style="1" bestFit="1" customWidth="1"/>
    <col min="14344" max="14344" width="11.28515625" style="1" bestFit="1" customWidth="1"/>
    <col min="14345" max="14345" width="11.5703125" style="1" bestFit="1" customWidth="1"/>
    <col min="14346" max="14591" width="9.140625" style="1"/>
    <col min="14592" max="14592" width="4" style="1" bestFit="1" customWidth="1"/>
    <col min="14593" max="14593" width="7.42578125" style="1" customWidth="1"/>
    <col min="14594" max="14594" width="53.28515625" style="1" customWidth="1"/>
    <col min="14595" max="14595" width="5.85546875" style="1" customWidth="1"/>
    <col min="14596" max="14596" width="11.42578125" style="1" bestFit="1" customWidth="1"/>
    <col min="14597" max="14599" width="12.85546875" style="1" bestFit="1" customWidth="1"/>
    <col min="14600" max="14600" width="11.28515625" style="1" bestFit="1" customWidth="1"/>
    <col min="14601" max="14601" width="11.5703125" style="1" bestFit="1" customWidth="1"/>
    <col min="14602" max="14847" width="9.140625" style="1"/>
    <col min="14848" max="14848" width="4" style="1" bestFit="1" customWidth="1"/>
    <col min="14849" max="14849" width="7.42578125" style="1" customWidth="1"/>
    <col min="14850" max="14850" width="53.28515625" style="1" customWidth="1"/>
    <col min="14851" max="14851" width="5.85546875" style="1" customWidth="1"/>
    <col min="14852" max="14852" width="11.42578125" style="1" bestFit="1" customWidth="1"/>
    <col min="14853" max="14855" width="12.85546875" style="1" bestFit="1" customWidth="1"/>
    <col min="14856" max="14856" width="11.28515625" style="1" bestFit="1" customWidth="1"/>
    <col min="14857" max="14857" width="11.5703125" style="1" bestFit="1" customWidth="1"/>
    <col min="14858" max="15103" width="9.140625" style="1"/>
    <col min="15104" max="15104" width="4" style="1" bestFit="1" customWidth="1"/>
    <col min="15105" max="15105" width="7.42578125" style="1" customWidth="1"/>
    <col min="15106" max="15106" width="53.28515625" style="1" customWidth="1"/>
    <col min="15107" max="15107" width="5.85546875" style="1" customWidth="1"/>
    <col min="15108" max="15108" width="11.42578125" style="1" bestFit="1" customWidth="1"/>
    <col min="15109" max="15111" width="12.85546875" style="1" bestFit="1" customWidth="1"/>
    <col min="15112" max="15112" width="11.28515625" style="1" bestFit="1" customWidth="1"/>
    <col min="15113" max="15113" width="11.5703125" style="1" bestFit="1" customWidth="1"/>
    <col min="15114" max="15359" width="9.140625" style="1"/>
    <col min="15360" max="15360" width="4" style="1" bestFit="1" customWidth="1"/>
    <col min="15361" max="15361" width="7.42578125" style="1" customWidth="1"/>
    <col min="15362" max="15362" width="53.28515625" style="1" customWidth="1"/>
    <col min="15363" max="15363" width="5.85546875" style="1" customWidth="1"/>
    <col min="15364" max="15364" width="11.42578125" style="1" bestFit="1" customWidth="1"/>
    <col min="15365" max="15367" width="12.85546875" style="1" bestFit="1" customWidth="1"/>
    <col min="15368" max="15368" width="11.28515625" style="1" bestFit="1" customWidth="1"/>
    <col min="15369" max="15369" width="11.5703125" style="1" bestFit="1" customWidth="1"/>
    <col min="15370" max="15615" width="9.140625" style="1"/>
    <col min="15616" max="15616" width="4" style="1" bestFit="1" customWidth="1"/>
    <col min="15617" max="15617" width="7.42578125" style="1" customWidth="1"/>
    <col min="15618" max="15618" width="53.28515625" style="1" customWidth="1"/>
    <col min="15619" max="15619" width="5.85546875" style="1" customWidth="1"/>
    <col min="15620" max="15620" width="11.42578125" style="1" bestFit="1" customWidth="1"/>
    <col min="15621" max="15623" width="12.85546875" style="1" bestFit="1" customWidth="1"/>
    <col min="15624" max="15624" width="11.28515625" style="1" bestFit="1" customWidth="1"/>
    <col min="15625" max="15625" width="11.5703125" style="1" bestFit="1" customWidth="1"/>
    <col min="15626" max="15871" width="9.140625" style="1"/>
    <col min="15872" max="15872" width="4" style="1" bestFit="1" customWidth="1"/>
    <col min="15873" max="15873" width="7.42578125" style="1" customWidth="1"/>
    <col min="15874" max="15874" width="53.28515625" style="1" customWidth="1"/>
    <col min="15875" max="15875" width="5.85546875" style="1" customWidth="1"/>
    <col min="15876" max="15876" width="11.42578125" style="1" bestFit="1" customWidth="1"/>
    <col min="15877" max="15879" width="12.85546875" style="1" bestFit="1" customWidth="1"/>
    <col min="15880" max="15880" width="11.28515625" style="1" bestFit="1" customWidth="1"/>
    <col min="15881" max="15881" width="11.5703125" style="1" bestFit="1" customWidth="1"/>
    <col min="15882" max="16127" width="9.140625" style="1"/>
    <col min="16128" max="16128" width="4" style="1" bestFit="1" customWidth="1"/>
    <col min="16129" max="16129" width="7.42578125" style="1" customWidth="1"/>
    <col min="16130" max="16130" width="53.28515625" style="1" customWidth="1"/>
    <col min="16131" max="16131" width="5.85546875" style="1" customWidth="1"/>
    <col min="16132" max="16132" width="11.42578125" style="1" bestFit="1" customWidth="1"/>
    <col min="16133" max="16135" width="12.85546875" style="1" bestFit="1" customWidth="1"/>
    <col min="16136" max="16136" width="11.28515625" style="1" bestFit="1" customWidth="1"/>
    <col min="16137" max="16137" width="11.5703125" style="1" bestFit="1" customWidth="1"/>
    <col min="16138" max="16384" width="9.140625" style="1"/>
  </cols>
  <sheetData>
    <row r="1" spans="1:6" ht="69.75" customHeight="1">
      <c r="A1" s="107" t="s">
        <v>206</v>
      </c>
      <c r="B1" s="107"/>
      <c r="C1" s="107"/>
      <c r="D1" s="107"/>
      <c r="E1" s="107"/>
      <c r="F1" s="107"/>
    </row>
    <row r="2" spans="1:6">
      <c r="A2" s="108"/>
      <c r="B2" s="108"/>
      <c r="C2" s="108"/>
      <c r="D2" s="108"/>
      <c r="E2" s="108"/>
      <c r="F2" s="108"/>
    </row>
    <row r="3" spans="1:6" ht="16.5">
      <c r="A3" s="109" t="s">
        <v>458</v>
      </c>
      <c r="B3" s="109"/>
      <c r="C3" s="109"/>
      <c r="D3" s="109"/>
      <c r="E3" s="109"/>
      <c r="F3" s="109"/>
    </row>
    <row r="4" spans="1:6" ht="16.5">
      <c r="A4" s="73"/>
      <c r="B4" s="76"/>
      <c r="C4" s="73"/>
      <c r="D4" s="73"/>
      <c r="E4" s="73"/>
      <c r="F4" s="73"/>
    </row>
    <row r="5" spans="1:6" s="106" customFormat="1" ht="38.25">
      <c r="A5" s="102" t="s">
        <v>0</v>
      </c>
      <c r="B5" s="102" t="s">
        <v>1</v>
      </c>
      <c r="C5" s="103" t="s">
        <v>2</v>
      </c>
      <c r="D5" s="104" t="s">
        <v>207</v>
      </c>
      <c r="E5" s="104" t="s">
        <v>459</v>
      </c>
      <c r="F5" s="105" t="s">
        <v>221</v>
      </c>
    </row>
    <row r="6" spans="1:6" s="26" customFormat="1" ht="150">
      <c r="A6" s="33">
        <v>1</v>
      </c>
      <c r="B6" s="75" t="s">
        <v>323</v>
      </c>
      <c r="C6" s="5" t="s">
        <v>279</v>
      </c>
      <c r="D6" s="6">
        <v>188.57</v>
      </c>
      <c r="E6" s="6"/>
      <c r="F6" s="7">
        <f>E6*D6</f>
        <v>0</v>
      </c>
    </row>
    <row r="7" spans="1:6" s="26" customFormat="1" ht="120">
      <c r="A7" s="33">
        <v>2</v>
      </c>
      <c r="B7" s="75" t="s">
        <v>334</v>
      </c>
      <c r="C7" s="5" t="s">
        <v>279</v>
      </c>
      <c r="D7" s="6">
        <v>2390.0700000000002</v>
      </c>
      <c r="E7" s="6"/>
      <c r="F7" s="7">
        <f t="shared" ref="F7:F70" si="0">E7*D7</f>
        <v>0</v>
      </c>
    </row>
    <row r="8" spans="1:6" s="26" customFormat="1" ht="150">
      <c r="A8" s="33">
        <v>3</v>
      </c>
      <c r="B8" s="75" t="s">
        <v>335</v>
      </c>
      <c r="C8" s="5" t="s">
        <v>279</v>
      </c>
      <c r="D8" s="6">
        <v>597.52</v>
      </c>
      <c r="E8" s="6"/>
      <c r="F8" s="7">
        <f t="shared" si="0"/>
        <v>0</v>
      </c>
    </row>
    <row r="9" spans="1:6" s="26" customFormat="1" ht="135">
      <c r="A9" s="33">
        <v>4</v>
      </c>
      <c r="B9" s="75" t="s">
        <v>336</v>
      </c>
      <c r="C9" s="5" t="s">
        <v>279</v>
      </c>
      <c r="D9" s="6">
        <v>182.41</v>
      </c>
      <c r="E9" s="6"/>
      <c r="F9" s="7">
        <f t="shared" si="0"/>
        <v>0</v>
      </c>
    </row>
    <row r="10" spans="1:6" s="26" customFormat="1" ht="150">
      <c r="A10" s="33">
        <v>5</v>
      </c>
      <c r="B10" s="75" t="s">
        <v>337</v>
      </c>
      <c r="C10" s="5" t="s">
        <v>279</v>
      </c>
      <c r="D10" s="6">
        <v>420.4</v>
      </c>
      <c r="E10" s="6"/>
      <c r="F10" s="7">
        <f t="shared" si="0"/>
        <v>0</v>
      </c>
    </row>
    <row r="11" spans="1:6" s="26" customFormat="1" ht="60">
      <c r="A11" s="33">
        <v>6</v>
      </c>
      <c r="B11" s="75" t="s">
        <v>338</v>
      </c>
      <c r="C11" s="5" t="s">
        <v>279</v>
      </c>
      <c r="D11" s="6">
        <v>420.4</v>
      </c>
      <c r="E11" s="6"/>
      <c r="F11" s="7">
        <f t="shared" si="0"/>
        <v>0</v>
      </c>
    </row>
    <row r="12" spans="1:6" s="26" customFormat="1" ht="150">
      <c r="A12" s="33">
        <v>7</v>
      </c>
      <c r="B12" s="75" t="s">
        <v>339</v>
      </c>
      <c r="C12" s="5" t="s">
        <v>279</v>
      </c>
      <c r="D12" s="6">
        <v>47.08</v>
      </c>
      <c r="E12" s="6"/>
      <c r="F12" s="7">
        <f t="shared" si="0"/>
        <v>0</v>
      </c>
    </row>
    <row r="13" spans="1:6" s="26" customFormat="1" ht="60">
      <c r="A13" s="33">
        <v>8</v>
      </c>
      <c r="B13" s="75" t="s">
        <v>340</v>
      </c>
      <c r="C13" s="5" t="s">
        <v>279</v>
      </c>
      <c r="D13" s="6">
        <v>47.08</v>
      </c>
      <c r="E13" s="6"/>
      <c r="F13" s="7">
        <f t="shared" si="0"/>
        <v>0</v>
      </c>
    </row>
    <row r="14" spans="1:6" s="26" customFormat="1" ht="150">
      <c r="A14" s="33">
        <v>9</v>
      </c>
      <c r="B14" s="75" t="s">
        <v>341</v>
      </c>
      <c r="C14" s="5" t="s">
        <v>279</v>
      </c>
      <c r="D14" s="6">
        <v>71.8</v>
      </c>
      <c r="E14" s="6"/>
      <c r="F14" s="7">
        <f t="shared" si="0"/>
        <v>0</v>
      </c>
    </row>
    <row r="15" spans="1:6" s="26" customFormat="1" ht="75">
      <c r="A15" s="33">
        <v>10</v>
      </c>
      <c r="B15" s="75" t="s">
        <v>342</v>
      </c>
      <c r="C15" s="5" t="s">
        <v>279</v>
      </c>
      <c r="D15" s="6">
        <v>71.8</v>
      </c>
      <c r="E15" s="6"/>
      <c r="F15" s="7">
        <f t="shared" si="0"/>
        <v>0</v>
      </c>
    </row>
    <row r="16" spans="1:6" s="26" customFormat="1" ht="30">
      <c r="A16" s="33">
        <v>11</v>
      </c>
      <c r="B16" s="75" t="s">
        <v>343</v>
      </c>
      <c r="C16" s="5" t="s">
        <v>279</v>
      </c>
      <c r="D16" s="6">
        <v>27.86</v>
      </c>
      <c r="E16" s="6"/>
      <c r="F16" s="7">
        <f t="shared" si="0"/>
        <v>0</v>
      </c>
    </row>
    <row r="17" spans="1:6" s="26" customFormat="1" ht="105">
      <c r="A17" s="33">
        <v>12</v>
      </c>
      <c r="B17" s="75" t="s">
        <v>344</v>
      </c>
      <c r="C17" s="5" t="s">
        <v>279</v>
      </c>
      <c r="D17" s="6">
        <v>2238.04</v>
      </c>
      <c r="E17" s="6"/>
      <c r="F17" s="7">
        <f t="shared" si="0"/>
        <v>0</v>
      </c>
    </row>
    <row r="18" spans="1:6" s="26" customFormat="1" ht="90">
      <c r="A18" s="33">
        <v>13</v>
      </c>
      <c r="B18" s="75" t="s">
        <v>345</v>
      </c>
      <c r="C18" s="5" t="s">
        <v>279</v>
      </c>
      <c r="D18" s="6">
        <v>678.34</v>
      </c>
      <c r="E18" s="6"/>
      <c r="F18" s="7">
        <f t="shared" si="0"/>
        <v>0</v>
      </c>
    </row>
    <row r="19" spans="1:6" s="26" customFormat="1" ht="150">
      <c r="A19" s="33">
        <v>14</v>
      </c>
      <c r="B19" s="75" t="s">
        <v>346</v>
      </c>
      <c r="C19" s="5" t="s">
        <v>347</v>
      </c>
      <c r="D19" s="6">
        <v>586.52</v>
      </c>
      <c r="E19" s="6"/>
      <c r="F19" s="7">
        <f t="shared" si="0"/>
        <v>0</v>
      </c>
    </row>
    <row r="20" spans="1:6" s="26" customFormat="1" ht="135">
      <c r="A20" s="33">
        <v>15</v>
      </c>
      <c r="B20" s="75" t="s">
        <v>348</v>
      </c>
      <c r="C20" s="5" t="s">
        <v>279</v>
      </c>
      <c r="D20" s="6">
        <v>29.34</v>
      </c>
      <c r="E20" s="6"/>
      <c r="F20" s="7">
        <f t="shared" si="0"/>
        <v>0</v>
      </c>
    </row>
    <row r="21" spans="1:6" s="26" customFormat="1" ht="165">
      <c r="A21" s="33">
        <v>16</v>
      </c>
      <c r="B21" s="75" t="s">
        <v>349</v>
      </c>
      <c r="C21" s="5" t="s">
        <v>279</v>
      </c>
      <c r="D21" s="6">
        <f>19.58+46.84</f>
        <v>66.42</v>
      </c>
      <c r="E21" s="6"/>
      <c r="F21" s="7">
        <f t="shared" si="0"/>
        <v>0</v>
      </c>
    </row>
    <row r="22" spans="1:6" s="26" customFormat="1" ht="165">
      <c r="A22" s="33">
        <v>17</v>
      </c>
      <c r="B22" s="75" t="s">
        <v>357</v>
      </c>
      <c r="C22" s="5" t="s">
        <v>279</v>
      </c>
      <c r="D22" s="6">
        <v>26.97</v>
      </c>
      <c r="E22" s="6"/>
      <c r="F22" s="7">
        <f t="shared" si="0"/>
        <v>0</v>
      </c>
    </row>
    <row r="23" spans="1:6" s="26" customFormat="1" ht="165">
      <c r="A23" s="33">
        <v>18</v>
      </c>
      <c r="B23" s="75" t="s">
        <v>358</v>
      </c>
      <c r="C23" s="5" t="s">
        <v>279</v>
      </c>
      <c r="D23" s="6">
        <v>25.77</v>
      </c>
      <c r="E23" s="6"/>
      <c r="F23" s="7">
        <f t="shared" si="0"/>
        <v>0</v>
      </c>
    </row>
    <row r="24" spans="1:6" s="26" customFormat="1" ht="60">
      <c r="A24" s="33">
        <v>19</v>
      </c>
      <c r="B24" s="75" t="s">
        <v>350</v>
      </c>
      <c r="C24" s="5" t="s">
        <v>279</v>
      </c>
      <c r="D24" s="6">
        <v>66.42</v>
      </c>
      <c r="E24" s="6"/>
      <c r="F24" s="7">
        <f t="shared" si="0"/>
        <v>0</v>
      </c>
    </row>
    <row r="25" spans="1:6" s="26" customFormat="1" ht="60">
      <c r="A25" s="33">
        <v>20</v>
      </c>
      <c r="B25" s="75" t="s">
        <v>350</v>
      </c>
      <c r="C25" s="5" t="s">
        <v>279</v>
      </c>
      <c r="D25" s="6">
        <v>26.97</v>
      </c>
      <c r="E25" s="6"/>
      <c r="F25" s="7">
        <f t="shared" si="0"/>
        <v>0</v>
      </c>
    </row>
    <row r="26" spans="1:6" s="26" customFormat="1" ht="60">
      <c r="A26" s="33">
        <v>21</v>
      </c>
      <c r="B26" s="75" t="s">
        <v>350</v>
      </c>
      <c r="C26" s="5" t="s">
        <v>279</v>
      </c>
      <c r="D26" s="6">
        <v>25.77</v>
      </c>
      <c r="E26" s="6"/>
      <c r="F26" s="7">
        <f t="shared" si="0"/>
        <v>0</v>
      </c>
    </row>
    <row r="27" spans="1:6" s="26" customFormat="1" ht="165">
      <c r="A27" s="33">
        <v>22</v>
      </c>
      <c r="B27" s="75" t="s">
        <v>359</v>
      </c>
      <c r="C27" s="5" t="s">
        <v>279</v>
      </c>
      <c r="D27" s="6">
        <v>25.77</v>
      </c>
      <c r="E27" s="6"/>
      <c r="F27" s="7">
        <f t="shared" si="0"/>
        <v>0</v>
      </c>
    </row>
    <row r="28" spans="1:6" s="26" customFormat="1" ht="165">
      <c r="A28" s="33">
        <v>23</v>
      </c>
      <c r="B28" s="75" t="s">
        <v>360</v>
      </c>
      <c r="C28" s="5" t="s">
        <v>279</v>
      </c>
      <c r="D28" s="6">
        <v>25.77</v>
      </c>
      <c r="E28" s="6"/>
      <c r="F28" s="7">
        <f t="shared" si="0"/>
        <v>0</v>
      </c>
    </row>
    <row r="29" spans="1:6" s="26" customFormat="1" ht="165">
      <c r="A29" s="33">
        <v>24</v>
      </c>
      <c r="B29" s="75" t="s">
        <v>361</v>
      </c>
      <c r="C29" s="5" t="s">
        <v>279</v>
      </c>
      <c r="D29" s="6">
        <v>12.92</v>
      </c>
      <c r="E29" s="6"/>
      <c r="F29" s="7">
        <f t="shared" si="0"/>
        <v>0</v>
      </c>
    </row>
    <row r="30" spans="1:6" s="26" customFormat="1" ht="60">
      <c r="A30" s="33">
        <v>25</v>
      </c>
      <c r="B30" s="75" t="s">
        <v>350</v>
      </c>
      <c r="C30" s="5" t="s">
        <v>279</v>
      </c>
      <c r="D30" s="6">
        <f>D27</f>
        <v>25.77</v>
      </c>
      <c r="E30" s="6"/>
      <c r="F30" s="7">
        <f t="shared" si="0"/>
        <v>0</v>
      </c>
    </row>
    <row r="31" spans="1:6" s="26" customFormat="1" ht="60">
      <c r="A31" s="33">
        <v>26</v>
      </c>
      <c r="B31" s="75" t="s">
        <v>350</v>
      </c>
      <c r="C31" s="5" t="s">
        <v>279</v>
      </c>
      <c r="D31" s="6">
        <f t="shared" ref="D31:D32" si="1">D28</f>
        <v>25.77</v>
      </c>
      <c r="E31" s="6"/>
      <c r="F31" s="7">
        <f t="shared" si="0"/>
        <v>0</v>
      </c>
    </row>
    <row r="32" spans="1:6" s="26" customFormat="1" ht="60">
      <c r="A32" s="33">
        <v>27</v>
      </c>
      <c r="B32" s="75" t="s">
        <v>350</v>
      </c>
      <c r="C32" s="5" t="s">
        <v>279</v>
      </c>
      <c r="D32" s="6">
        <f t="shared" si="1"/>
        <v>12.92</v>
      </c>
      <c r="E32" s="6"/>
      <c r="F32" s="7">
        <f t="shared" si="0"/>
        <v>0</v>
      </c>
    </row>
    <row r="33" spans="1:6" s="26" customFormat="1" ht="165">
      <c r="A33" s="33">
        <v>28</v>
      </c>
      <c r="B33" s="75" t="s">
        <v>351</v>
      </c>
      <c r="C33" s="5" t="s">
        <v>279</v>
      </c>
      <c r="D33" s="6">
        <v>49.7</v>
      </c>
      <c r="E33" s="6"/>
      <c r="F33" s="7">
        <f t="shared" si="0"/>
        <v>0</v>
      </c>
    </row>
    <row r="34" spans="1:6" s="26" customFormat="1">
      <c r="A34" s="33">
        <v>29</v>
      </c>
      <c r="B34" s="75" t="s">
        <v>352</v>
      </c>
      <c r="C34" s="5" t="s">
        <v>279</v>
      </c>
      <c r="D34" s="6">
        <v>54.54</v>
      </c>
      <c r="E34" s="6"/>
      <c r="F34" s="7">
        <f t="shared" si="0"/>
        <v>0</v>
      </c>
    </row>
    <row r="35" spans="1:6" s="26" customFormat="1">
      <c r="A35" s="33">
        <v>30</v>
      </c>
      <c r="B35" s="75" t="s">
        <v>353</v>
      </c>
      <c r="C35" s="5" t="s">
        <v>279</v>
      </c>
      <c r="D35" s="6">
        <v>54.54</v>
      </c>
      <c r="E35" s="6"/>
      <c r="F35" s="7">
        <f t="shared" si="0"/>
        <v>0</v>
      </c>
    </row>
    <row r="36" spans="1:6" s="26" customFormat="1">
      <c r="A36" s="33">
        <v>31</v>
      </c>
      <c r="B36" s="75" t="s">
        <v>354</v>
      </c>
      <c r="C36" s="5" t="s">
        <v>279</v>
      </c>
      <c r="D36" s="6">
        <v>54.54</v>
      </c>
      <c r="E36" s="6"/>
      <c r="F36" s="7">
        <f t="shared" si="0"/>
        <v>0</v>
      </c>
    </row>
    <row r="37" spans="1:6" s="26" customFormat="1">
      <c r="A37" s="33">
        <v>32</v>
      </c>
      <c r="B37" s="75" t="s">
        <v>355</v>
      </c>
      <c r="C37" s="5" t="s">
        <v>279</v>
      </c>
      <c r="D37" s="6">
        <v>54.54</v>
      </c>
      <c r="E37" s="6"/>
      <c r="F37" s="7">
        <f t="shared" si="0"/>
        <v>0</v>
      </c>
    </row>
    <row r="38" spans="1:6" s="26" customFormat="1">
      <c r="A38" s="33">
        <v>33</v>
      </c>
      <c r="B38" s="75" t="s">
        <v>356</v>
      </c>
      <c r="C38" s="5" t="s">
        <v>279</v>
      </c>
      <c r="D38" s="6">
        <v>12.34</v>
      </c>
      <c r="E38" s="6"/>
      <c r="F38" s="7">
        <f t="shared" si="0"/>
        <v>0</v>
      </c>
    </row>
    <row r="39" spans="1:6" s="26" customFormat="1" ht="60">
      <c r="A39" s="33">
        <v>34</v>
      </c>
      <c r="B39" s="75" t="s">
        <v>362</v>
      </c>
      <c r="C39" s="5" t="s">
        <v>279</v>
      </c>
      <c r="D39" s="6">
        <f>D33</f>
        <v>49.7</v>
      </c>
      <c r="E39" s="6"/>
      <c r="F39" s="7">
        <f t="shared" si="0"/>
        <v>0</v>
      </c>
    </row>
    <row r="40" spans="1:6" s="26" customFormat="1" ht="60">
      <c r="A40" s="33">
        <v>35</v>
      </c>
      <c r="B40" s="75" t="s">
        <v>363</v>
      </c>
      <c r="C40" s="5" t="s">
        <v>279</v>
      </c>
      <c r="D40" s="6">
        <f t="shared" ref="D40:D44" si="2">D34</f>
        <v>54.54</v>
      </c>
      <c r="E40" s="6"/>
      <c r="F40" s="7">
        <f t="shared" si="0"/>
        <v>0</v>
      </c>
    </row>
    <row r="41" spans="1:6" s="26" customFormat="1" ht="60">
      <c r="A41" s="33">
        <v>36</v>
      </c>
      <c r="B41" s="75" t="s">
        <v>366</v>
      </c>
      <c r="C41" s="5" t="s">
        <v>279</v>
      </c>
      <c r="D41" s="6">
        <f t="shared" si="2"/>
        <v>54.54</v>
      </c>
      <c r="E41" s="6"/>
      <c r="F41" s="7">
        <f t="shared" si="0"/>
        <v>0</v>
      </c>
    </row>
    <row r="42" spans="1:6" s="26" customFormat="1" ht="60">
      <c r="A42" s="33">
        <v>37</v>
      </c>
      <c r="B42" s="75" t="s">
        <v>365</v>
      </c>
      <c r="C42" s="5" t="s">
        <v>279</v>
      </c>
      <c r="D42" s="6">
        <f t="shared" si="2"/>
        <v>54.54</v>
      </c>
      <c r="E42" s="6"/>
      <c r="F42" s="7">
        <f t="shared" si="0"/>
        <v>0</v>
      </c>
    </row>
    <row r="43" spans="1:6" s="26" customFormat="1" ht="60">
      <c r="A43" s="33">
        <v>38</v>
      </c>
      <c r="B43" s="75" t="s">
        <v>364</v>
      </c>
      <c r="C43" s="5" t="s">
        <v>279</v>
      </c>
      <c r="D43" s="6">
        <f t="shared" si="2"/>
        <v>54.54</v>
      </c>
      <c r="E43" s="6"/>
      <c r="F43" s="7">
        <f t="shared" si="0"/>
        <v>0</v>
      </c>
    </row>
    <row r="44" spans="1:6" s="26" customFormat="1" ht="75">
      <c r="A44" s="33">
        <v>39</v>
      </c>
      <c r="B44" s="75" t="s">
        <v>367</v>
      </c>
      <c r="C44" s="5" t="s">
        <v>279</v>
      </c>
      <c r="D44" s="6">
        <f t="shared" si="2"/>
        <v>12.34</v>
      </c>
      <c r="E44" s="6"/>
      <c r="F44" s="7">
        <f t="shared" si="0"/>
        <v>0</v>
      </c>
    </row>
    <row r="45" spans="1:6" s="26" customFormat="1" ht="165">
      <c r="A45" s="33">
        <v>40</v>
      </c>
      <c r="B45" s="75" t="s">
        <v>368</v>
      </c>
      <c r="C45" s="5" t="s">
        <v>279</v>
      </c>
      <c r="D45" s="6">
        <v>80.319999999999993</v>
      </c>
      <c r="E45" s="6"/>
      <c r="F45" s="7">
        <f t="shared" si="0"/>
        <v>0</v>
      </c>
    </row>
    <row r="46" spans="1:6" s="26" customFormat="1">
      <c r="A46" s="33">
        <v>41</v>
      </c>
      <c r="B46" s="75" t="s">
        <v>369</v>
      </c>
      <c r="C46" s="5" t="s">
        <v>279</v>
      </c>
      <c r="D46" s="6">
        <v>75.37</v>
      </c>
      <c r="E46" s="6"/>
      <c r="F46" s="7">
        <f t="shared" si="0"/>
        <v>0</v>
      </c>
    </row>
    <row r="47" spans="1:6" s="26" customFormat="1">
      <c r="A47" s="33">
        <v>42</v>
      </c>
      <c r="B47" s="75" t="s">
        <v>370</v>
      </c>
      <c r="C47" s="5" t="s">
        <v>279</v>
      </c>
      <c r="D47" s="6">
        <v>75.37</v>
      </c>
      <c r="E47" s="6"/>
      <c r="F47" s="7">
        <f t="shared" si="0"/>
        <v>0</v>
      </c>
    </row>
    <row r="48" spans="1:6" s="26" customFormat="1">
      <c r="A48" s="33">
        <v>43</v>
      </c>
      <c r="B48" s="75" t="s">
        <v>371</v>
      </c>
      <c r="C48" s="5" t="s">
        <v>279</v>
      </c>
      <c r="D48" s="6">
        <v>75.37</v>
      </c>
      <c r="E48" s="6"/>
      <c r="F48" s="7">
        <f t="shared" si="0"/>
        <v>0</v>
      </c>
    </row>
    <row r="49" spans="1:6" s="26" customFormat="1">
      <c r="A49" s="33">
        <v>44</v>
      </c>
      <c r="B49" s="75" t="s">
        <v>372</v>
      </c>
      <c r="C49" s="5" t="s">
        <v>279</v>
      </c>
      <c r="D49" s="6">
        <v>75.37</v>
      </c>
      <c r="E49" s="6"/>
      <c r="F49" s="7">
        <f t="shared" si="0"/>
        <v>0</v>
      </c>
    </row>
    <row r="50" spans="1:6" s="26" customFormat="1">
      <c r="A50" s="33">
        <v>45</v>
      </c>
      <c r="B50" s="75" t="s">
        <v>373</v>
      </c>
      <c r="C50" s="5" t="s">
        <v>279</v>
      </c>
      <c r="D50" s="6">
        <v>17.95</v>
      </c>
      <c r="E50" s="6"/>
      <c r="F50" s="7">
        <f t="shared" si="0"/>
        <v>0</v>
      </c>
    </row>
    <row r="51" spans="1:6" s="26" customFormat="1" ht="60">
      <c r="A51" s="33">
        <v>46</v>
      </c>
      <c r="B51" s="75" t="s">
        <v>374</v>
      </c>
      <c r="C51" s="5" t="s">
        <v>279</v>
      </c>
      <c r="D51" s="6">
        <v>90.32</v>
      </c>
      <c r="E51" s="6"/>
      <c r="F51" s="7">
        <f t="shared" si="0"/>
        <v>0</v>
      </c>
    </row>
    <row r="52" spans="1:6" s="26" customFormat="1" ht="60">
      <c r="A52" s="33">
        <v>47</v>
      </c>
      <c r="B52" s="75" t="s">
        <v>375</v>
      </c>
      <c r="C52" s="5" t="s">
        <v>279</v>
      </c>
      <c r="D52" s="6">
        <f>D46</f>
        <v>75.37</v>
      </c>
      <c r="E52" s="6"/>
      <c r="F52" s="7">
        <f t="shared" si="0"/>
        <v>0</v>
      </c>
    </row>
    <row r="53" spans="1:6" s="26" customFormat="1" ht="60">
      <c r="A53" s="33">
        <v>48</v>
      </c>
      <c r="B53" s="75" t="s">
        <v>376</v>
      </c>
      <c r="C53" s="5" t="s">
        <v>279</v>
      </c>
      <c r="D53" s="6">
        <f t="shared" ref="D53:D56" si="3">D47</f>
        <v>75.37</v>
      </c>
      <c r="E53" s="6"/>
      <c r="F53" s="7">
        <f t="shared" si="0"/>
        <v>0</v>
      </c>
    </row>
    <row r="54" spans="1:6" s="26" customFormat="1" ht="60">
      <c r="A54" s="33">
        <v>49</v>
      </c>
      <c r="B54" s="75" t="s">
        <v>377</v>
      </c>
      <c r="C54" s="5" t="s">
        <v>279</v>
      </c>
      <c r="D54" s="6">
        <f t="shared" si="3"/>
        <v>75.37</v>
      </c>
      <c r="E54" s="6"/>
      <c r="F54" s="7">
        <f t="shared" si="0"/>
        <v>0</v>
      </c>
    </row>
    <row r="55" spans="1:6" s="26" customFormat="1" ht="60">
      <c r="A55" s="33">
        <v>50</v>
      </c>
      <c r="B55" s="75" t="s">
        <v>378</v>
      </c>
      <c r="C55" s="5" t="s">
        <v>279</v>
      </c>
      <c r="D55" s="6">
        <f t="shared" si="3"/>
        <v>75.37</v>
      </c>
      <c r="E55" s="6"/>
      <c r="F55" s="7">
        <f t="shared" si="0"/>
        <v>0</v>
      </c>
    </row>
    <row r="56" spans="1:6" s="26" customFormat="1" ht="60">
      <c r="A56" s="33">
        <v>51</v>
      </c>
      <c r="B56" s="75" t="s">
        <v>379</v>
      </c>
      <c r="C56" s="5" t="s">
        <v>279</v>
      </c>
      <c r="D56" s="6">
        <f t="shared" si="3"/>
        <v>17.95</v>
      </c>
      <c r="E56" s="6"/>
      <c r="F56" s="7">
        <f t="shared" si="0"/>
        <v>0</v>
      </c>
    </row>
    <row r="57" spans="1:6" s="26" customFormat="1" ht="165">
      <c r="A57" s="33">
        <v>52</v>
      </c>
      <c r="B57" s="75" t="s">
        <v>380</v>
      </c>
      <c r="C57" s="5" t="s">
        <v>279</v>
      </c>
      <c r="D57" s="6">
        <v>10</v>
      </c>
      <c r="E57" s="6"/>
      <c r="F57" s="7">
        <f t="shared" si="0"/>
        <v>0</v>
      </c>
    </row>
    <row r="58" spans="1:6" s="26" customFormat="1" ht="180">
      <c r="A58" s="33">
        <v>53</v>
      </c>
      <c r="B58" s="75" t="s">
        <v>381</v>
      </c>
      <c r="C58" s="5" t="s">
        <v>279</v>
      </c>
      <c r="D58" s="6">
        <v>10</v>
      </c>
      <c r="E58" s="6"/>
      <c r="F58" s="7">
        <f t="shared" si="0"/>
        <v>0</v>
      </c>
    </row>
    <row r="59" spans="1:6" s="26" customFormat="1" ht="165">
      <c r="A59" s="33">
        <v>54</v>
      </c>
      <c r="B59" s="75" t="s">
        <v>382</v>
      </c>
      <c r="C59" s="5" t="s">
        <v>279</v>
      </c>
      <c r="D59" s="6">
        <v>10</v>
      </c>
      <c r="E59" s="6"/>
      <c r="F59" s="7">
        <f t="shared" si="0"/>
        <v>0</v>
      </c>
    </row>
    <row r="60" spans="1:6" s="26" customFormat="1" ht="180">
      <c r="A60" s="33">
        <v>55</v>
      </c>
      <c r="B60" s="75" t="s">
        <v>383</v>
      </c>
      <c r="C60" s="5" t="s">
        <v>279</v>
      </c>
      <c r="D60" s="6">
        <v>10</v>
      </c>
      <c r="E60" s="6"/>
      <c r="F60" s="7">
        <f t="shared" si="0"/>
        <v>0</v>
      </c>
    </row>
    <row r="61" spans="1:6" s="26" customFormat="1" ht="165">
      <c r="A61" s="33">
        <v>56</v>
      </c>
      <c r="B61" s="75" t="s">
        <v>384</v>
      </c>
      <c r="C61" s="5" t="s">
        <v>279</v>
      </c>
      <c r="D61" s="6">
        <v>10</v>
      </c>
      <c r="E61" s="6"/>
      <c r="F61" s="7">
        <f t="shared" si="0"/>
        <v>0</v>
      </c>
    </row>
    <row r="62" spans="1:6" s="26" customFormat="1" ht="60">
      <c r="A62" s="33">
        <v>57</v>
      </c>
      <c r="B62" s="75" t="s">
        <v>385</v>
      </c>
      <c r="C62" s="5" t="s">
        <v>279</v>
      </c>
      <c r="D62" s="6">
        <f>D58</f>
        <v>10</v>
      </c>
      <c r="E62" s="6"/>
      <c r="F62" s="7">
        <f t="shared" si="0"/>
        <v>0</v>
      </c>
    </row>
    <row r="63" spans="1:6" s="26" customFormat="1" ht="60">
      <c r="A63" s="33">
        <v>58</v>
      </c>
      <c r="B63" s="75" t="s">
        <v>386</v>
      </c>
      <c r="C63" s="5" t="s">
        <v>279</v>
      </c>
      <c r="D63" s="6">
        <f t="shared" ref="D63:D65" si="4">D59</f>
        <v>10</v>
      </c>
      <c r="E63" s="6"/>
      <c r="F63" s="7">
        <f t="shared" si="0"/>
        <v>0</v>
      </c>
    </row>
    <row r="64" spans="1:6" s="26" customFormat="1" ht="60">
      <c r="A64" s="33">
        <v>59</v>
      </c>
      <c r="B64" s="75" t="s">
        <v>387</v>
      </c>
      <c r="C64" s="5" t="s">
        <v>279</v>
      </c>
      <c r="D64" s="6">
        <f t="shared" si="4"/>
        <v>10</v>
      </c>
      <c r="E64" s="6"/>
      <c r="F64" s="7">
        <f t="shared" si="0"/>
        <v>0</v>
      </c>
    </row>
    <row r="65" spans="1:6" s="26" customFormat="1" ht="60">
      <c r="A65" s="33">
        <v>60</v>
      </c>
      <c r="B65" s="75" t="s">
        <v>388</v>
      </c>
      <c r="C65" s="5" t="s">
        <v>279</v>
      </c>
      <c r="D65" s="6">
        <f t="shared" si="4"/>
        <v>10</v>
      </c>
      <c r="E65" s="6"/>
      <c r="F65" s="7">
        <f t="shared" si="0"/>
        <v>0</v>
      </c>
    </row>
    <row r="66" spans="1:6" s="26" customFormat="1" ht="90">
      <c r="A66" s="33">
        <v>61</v>
      </c>
      <c r="B66" s="75" t="s">
        <v>389</v>
      </c>
      <c r="C66" s="5" t="s">
        <v>390</v>
      </c>
      <c r="D66" s="6">
        <v>70.95</v>
      </c>
      <c r="E66" s="6"/>
      <c r="F66" s="7">
        <f t="shared" si="0"/>
        <v>0</v>
      </c>
    </row>
    <row r="67" spans="1:6" s="26" customFormat="1" ht="90">
      <c r="A67" s="33">
        <v>62</v>
      </c>
      <c r="B67" s="75" t="s">
        <v>395</v>
      </c>
      <c r="C67" s="5" t="s">
        <v>390</v>
      </c>
      <c r="D67" s="6">
        <v>17.3</v>
      </c>
      <c r="E67" s="6"/>
      <c r="F67" s="7">
        <f t="shared" si="0"/>
        <v>0</v>
      </c>
    </row>
    <row r="68" spans="1:6" s="26" customFormat="1" ht="90">
      <c r="A68" s="33">
        <v>63</v>
      </c>
      <c r="B68" s="75" t="s">
        <v>391</v>
      </c>
      <c r="C68" s="5" t="s">
        <v>390</v>
      </c>
      <c r="D68" s="6">
        <v>18.559999999999999</v>
      </c>
      <c r="E68" s="6"/>
      <c r="F68" s="7">
        <f t="shared" si="0"/>
        <v>0</v>
      </c>
    </row>
    <row r="69" spans="1:6" s="26" customFormat="1" ht="90">
      <c r="A69" s="33">
        <v>64</v>
      </c>
      <c r="B69" s="75" t="s">
        <v>392</v>
      </c>
      <c r="C69" s="5" t="s">
        <v>390</v>
      </c>
      <c r="D69" s="6">
        <v>18.559999999999999</v>
      </c>
      <c r="E69" s="6"/>
      <c r="F69" s="7">
        <f t="shared" si="0"/>
        <v>0</v>
      </c>
    </row>
    <row r="70" spans="1:6" s="26" customFormat="1" ht="90">
      <c r="A70" s="33">
        <v>65</v>
      </c>
      <c r="B70" s="75" t="s">
        <v>393</v>
      </c>
      <c r="C70" s="5" t="s">
        <v>390</v>
      </c>
      <c r="D70" s="6">
        <v>18.559999999999999</v>
      </c>
      <c r="E70" s="6"/>
      <c r="F70" s="7">
        <f t="shared" si="0"/>
        <v>0</v>
      </c>
    </row>
    <row r="71" spans="1:6" s="26" customFormat="1" ht="90">
      <c r="A71" s="33">
        <v>66</v>
      </c>
      <c r="B71" s="75" t="s">
        <v>394</v>
      </c>
      <c r="C71" s="5" t="s">
        <v>390</v>
      </c>
      <c r="D71" s="6">
        <v>4.8899999999999997</v>
      </c>
      <c r="E71" s="6"/>
      <c r="F71" s="7">
        <f t="shared" ref="F71:F134" si="5">E71*D71</f>
        <v>0</v>
      </c>
    </row>
    <row r="72" spans="1:6" s="26" customFormat="1" ht="90">
      <c r="A72" s="33">
        <v>67</v>
      </c>
      <c r="B72" s="75" t="s">
        <v>396</v>
      </c>
      <c r="C72" s="5"/>
      <c r="D72" s="6"/>
      <c r="E72" s="6"/>
      <c r="F72" s="7">
        <f t="shared" si="5"/>
        <v>0</v>
      </c>
    </row>
    <row r="73" spans="1:6" s="26" customFormat="1">
      <c r="A73" s="33"/>
      <c r="B73" s="75" t="s">
        <v>399</v>
      </c>
      <c r="C73" s="5" t="s">
        <v>347</v>
      </c>
      <c r="D73" s="6">
        <v>118.18</v>
      </c>
      <c r="E73" s="6"/>
      <c r="F73" s="7">
        <f t="shared" si="5"/>
        <v>0</v>
      </c>
    </row>
    <row r="74" spans="1:6" s="26" customFormat="1">
      <c r="A74" s="33"/>
      <c r="B74" s="75" t="s">
        <v>400</v>
      </c>
      <c r="C74" s="5" t="s">
        <v>347</v>
      </c>
      <c r="D74" s="6">
        <v>667.74</v>
      </c>
      <c r="E74" s="6"/>
      <c r="F74" s="7">
        <f t="shared" si="5"/>
        <v>0</v>
      </c>
    </row>
    <row r="75" spans="1:6" s="26" customFormat="1">
      <c r="A75" s="33"/>
      <c r="B75" s="75" t="s">
        <v>397</v>
      </c>
      <c r="C75" s="5" t="s">
        <v>347</v>
      </c>
      <c r="D75" s="6">
        <v>696.36</v>
      </c>
      <c r="E75" s="6"/>
      <c r="F75" s="7">
        <f t="shared" si="5"/>
        <v>0</v>
      </c>
    </row>
    <row r="76" spans="1:6" s="26" customFormat="1">
      <c r="A76" s="33"/>
      <c r="B76" s="75" t="s">
        <v>398</v>
      </c>
      <c r="C76" s="5" t="s">
        <v>347</v>
      </c>
      <c r="D76" s="6">
        <v>670.05</v>
      </c>
      <c r="E76" s="6"/>
      <c r="F76" s="7">
        <f t="shared" si="5"/>
        <v>0</v>
      </c>
    </row>
    <row r="77" spans="1:6" s="26" customFormat="1">
      <c r="A77" s="33"/>
      <c r="B77" s="75" t="s">
        <v>401</v>
      </c>
      <c r="C77" s="5" t="s">
        <v>347</v>
      </c>
      <c r="D77" s="6">
        <v>670.05</v>
      </c>
      <c r="E77" s="6"/>
      <c r="F77" s="7">
        <f t="shared" si="5"/>
        <v>0</v>
      </c>
    </row>
    <row r="78" spans="1:6" s="26" customFormat="1">
      <c r="A78" s="33"/>
      <c r="B78" s="75" t="s">
        <v>402</v>
      </c>
      <c r="C78" s="5" t="s">
        <v>347</v>
      </c>
      <c r="D78" s="6">
        <v>120.18</v>
      </c>
      <c r="E78" s="6"/>
      <c r="F78" s="7">
        <f t="shared" si="5"/>
        <v>0</v>
      </c>
    </row>
    <row r="79" spans="1:6" s="26" customFormat="1" ht="90">
      <c r="A79" s="33">
        <v>68</v>
      </c>
      <c r="B79" s="75" t="s">
        <v>403</v>
      </c>
      <c r="C79" s="5"/>
      <c r="D79" s="6"/>
      <c r="E79" s="6"/>
      <c r="F79" s="7">
        <f t="shared" si="5"/>
        <v>0</v>
      </c>
    </row>
    <row r="80" spans="1:6" s="26" customFormat="1">
      <c r="A80" s="33"/>
      <c r="B80" s="75" t="s">
        <v>399</v>
      </c>
      <c r="C80" s="5" t="s">
        <v>347</v>
      </c>
      <c r="D80" s="6">
        <v>43.15</v>
      </c>
      <c r="E80" s="6"/>
      <c r="F80" s="7">
        <f t="shared" si="5"/>
        <v>0</v>
      </c>
    </row>
    <row r="81" spans="1:6" s="26" customFormat="1">
      <c r="A81" s="33"/>
      <c r="B81" s="75" t="s">
        <v>400</v>
      </c>
      <c r="C81" s="5" t="s">
        <v>347</v>
      </c>
      <c r="D81" s="6">
        <v>118.99</v>
      </c>
      <c r="E81" s="6"/>
      <c r="F81" s="7">
        <f t="shared" si="5"/>
        <v>0</v>
      </c>
    </row>
    <row r="82" spans="1:6" s="26" customFormat="1">
      <c r="A82" s="33"/>
      <c r="B82" s="75" t="s">
        <v>397</v>
      </c>
      <c r="C82" s="5" t="s">
        <v>347</v>
      </c>
      <c r="D82" s="6">
        <v>171.72</v>
      </c>
      <c r="E82" s="6"/>
      <c r="F82" s="7">
        <f t="shared" si="5"/>
        <v>0</v>
      </c>
    </row>
    <row r="83" spans="1:6" s="26" customFormat="1">
      <c r="A83" s="33"/>
      <c r="B83" s="75" t="s">
        <v>398</v>
      </c>
      <c r="C83" s="5" t="s">
        <v>347</v>
      </c>
      <c r="D83" s="6">
        <v>164.99</v>
      </c>
      <c r="E83" s="6"/>
      <c r="F83" s="7">
        <f t="shared" si="5"/>
        <v>0</v>
      </c>
    </row>
    <row r="84" spans="1:6" s="26" customFormat="1">
      <c r="A84" s="33"/>
      <c r="B84" s="75" t="s">
        <v>401</v>
      </c>
      <c r="C84" s="5" t="s">
        <v>347</v>
      </c>
      <c r="D84" s="6">
        <v>164.99</v>
      </c>
      <c r="E84" s="6"/>
      <c r="F84" s="7">
        <f t="shared" si="5"/>
        <v>0</v>
      </c>
    </row>
    <row r="85" spans="1:6" s="26" customFormat="1">
      <c r="A85" s="33"/>
      <c r="B85" s="75" t="s">
        <v>402</v>
      </c>
      <c r="C85" s="5" t="s">
        <v>347</v>
      </c>
      <c r="D85" s="6">
        <v>170</v>
      </c>
      <c r="E85" s="6"/>
      <c r="F85" s="7">
        <f t="shared" si="5"/>
        <v>0</v>
      </c>
    </row>
    <row r="86" spans="1:6" s="26" customFormat="1" ht="90">
      <c r="A86" s="33">
        <v>69</v>
      </c>
      <c r="B86" s="75" t="s">
        <v>404</v>
      </c>
      <c r="C86" s="5"/>
      <c r="D86" s="6"/>
      <c r="E86" s="6"/>
      <c r="F86" s="7">
        <f t="shared" si="5"/>
        <v>0</v>
      </c>
    </row>
    <row r="87" spans="1:6" s="26" customFormat="1">
      <c r="A87" s="33"/>
      <c r="B87" s="75" t="s">
        <v>400</v>
      </c>
      <c r="C87" s="5" t="s">
        <v>347</v>
      </c>
      <c r="D87" s="6">
        <v>23.37</v>
      </c>
      <c r="E87" s="6"/>
      <c r="F87" s="7">
        <f t="shared" si="5"/>
        <v>0</v>
      </c>
    </row>
    <row r="88" spans="1:6" s="26" customFormat="1">
      <c r="A88" s="33"/>
      <c r="B88" s="75" t="s">
        <v>397</v>
      </c>
      <c r="C88" s="5" t="s">
        <v>347</v>
      </c>
      <c r="D88" s="6">
        <v>23.4</v>
      </c>
      <c r="E88" s="6"/>
      <c r="F88" s="7">
        <f t="shared" si="5"/>
        <v>0</v>
      </c>
    </row>
    <row r="89" spans="1:6" s="26" customFormat="1">
      <c r="A89" s="33"/>
      <c r="B89" s="75" t="s">
        <v>398</v>
      </c>
      <c r="C89" s="5" t="s">
        <v>347</v>
      </c>
      <c r="D89" s="6">
        <v>23.4</v>
      </c>
      <c r="E89" s="6"/>
      <c r="F89" s="7">
        <f t="shared" si="5"/>
        <v>0</v>
      </c>
    </row>
    <row r="90" spans="1:6" s="26" customFormat="1">
      <c r="A90" s="33"/>
      <c r="B90" s="75" t="s">
        <v>401</v>
      </c>
      <c r="C90" s="5" t="s">
        <v>347</v>
      </c>
      <c r="D90" s="6">
        <v>23.4</v>
      </c>
      <c r="E90" s="6"/>
      <c r="F90" s="7">
        <f t="shared" si="5"/>
        <v>0</v>
      </c>
    </row>
    <row r="91" spans="1:6" s="26" customFormat="1" ht="180">
      <c r="A91" s="33">
        <v>70</v>
      </c>
      <c r="B91" s="75" t="s">
        <v>405</v>
      </c>
      <c r="C91" s="5"/>
      <c r="D91" s="6"/>
      <c r="E91" s="6"/>
      <c r="F91" s="7">
        <f t="shared" si="5"/>
        <v>0</v>
      </c>
    </row>
    <row r="92" spans="1:6" s="26" customFormat="1">
      <c r="A92" s="33"/>
      <c r="B92" s="75" t="s">
        <v>399</v>
      </c>
      <c r="C92" s="5" t="s">
        <v>279</v>
      </c>
      <c r="D92" s="6">
        <v>0.1</v>
      </c>
      <c r="E92" s="6"/>
      <c r="F92" s="7">
        <f t="shared" si="5"/>
        <v>0</v>
      </c>
    </row>
    <row r="93" spans="1:6" s="26" customFormat="1">
      <c r="A93" s="33"/>
      <c r="B93" s="75" t="s">
        <v>400</v>
      </c>
      <c r="C93" s="5" t="s">
        <v>279</v>
      </c>
      <c r="D93" s="6">
        <v>2.0299999999999998</v>
      </c>
      <c r="E93" s="6"/>
      <c r="F93" s="7">
        <f t="shared" si="5"/>
        <v>0</v>
      </c>
    </row>
    <row r="94" spans="1:6" s="26" customFormat="1">
      <c r="A94" s="33"/>
      <c r="B94" s="75" t="s">
        <v>397</v>
      </c>
      <c r="C94" s="5" t="s">
        <v>279</v>
      </c>
      <c r="D94" s="6">
        <v>2.13</v>
      </c>
      <c r="E94" s="6"/>
      <c r="F94" s="7">
        <f t="shared" si="5"/>
        <v>0</v>
      </c>
    </row>
    <row r="95" spans="1:6" s="26" customFormat="1">
      <c r="A95" s="33"/>
      <c r="B95" s="75" t="s">
        <v>398</v>
      </c>
      <c r="C95" s="5" t="s">
        <v>279</v>
      </c>
      <c r="D95" s="6">
        <v>2.13</v>
      </c>
      <c r="E95" s="6"/>
      <c r="F95" s="7">
        <f t="shared" si="5"/>
        <v>0</v>
      </c>
    </row>
    <row r="96" spans="1:6" s="26" customFormat="1">
      <c r="A96" s="33"/>
      <c r="B96" s="75" t="s">
        <v>401</v>
      </c>
      <c r="C96" s="5" t="s">
        <v>279</v>
      </c>
      <c r="D96" s="6">
        <v>2.13</v>
      </c>
      <c r="E96" s="6"/>
      <c r="F96" s="7">
        <f t="shared" si="5"/>
        <v>0</v>
      </c>
    </row>
    <row r="97" spans="1:6" s="26" customFormat="1">
      <c r="A97" s="33"/>
      <c r="B97" s="75" t="s">
        <v>402</v>
      </c>
      <c r="C97" s="5" t="s">
        <v>279</v>
      </c>
      <c r="D97" s="6">
        <v>0.2</v>
      </c>
      <c r="E97" s="6"/>
      <c r="F97" s="7">
        <f t="shared" si="5"/>
        <v>0</v>
      </c>
    </row>
    <row r="98" spans="1:6" s="26" customFormat="1" ht="165">
      <c r="A98" s="33">
        <v>71</v>
      </c>
      <c r="B98" s="75" t="s">
        <v>406</v>
      </c>
      <c r="C98" s="5"/>
      <c r="D98" s="6"/>
      <c r="E98" s="6"/>
      <c r="F98" s="7">
        <f t="shared" si="5"/>
        <v>0</v>
      </c>
    </row>
    <row r="99" spans="1:6" s="26" customFormat="1">
      <c r="A99" s="33"/>
      <c r="B99" s="75" t="s">
        <v>399</v>
      </c>
      <c r="C99" s="5" t="s">
        <v>279</v>
      </c>
      <c r="D99" s="6">
        <v>0.72</v>
      </c>
      <c r="E99" s="6"/>
      <c r="F99" s="7">
        <f t="shared" si="5"/>
        <v>0</v>
      </c>
    </row>
    <row r="100" spans="1:6" s="26" customFormat="1">
      <c r="A100" s="33"/>
      <c r="B100" s="75" t="s">
        <v>400</v>
      </c>
      <c r="C100" s="5" t="s">
        <v>279</v>
      </c>
      <c r="D100" s="6">
        <v>5.98</v>
      </c>
      <c r="E100" s="6"/>
      <c r="F100" s="7">
        <f t="shared" si="5"/>
        <v>0</v>
      </c>
    </row>
    <row r="101" spans="1:6" s="26" customFormat="1">
      <c r="A101" s="33"/>
      <c r="B101" s="75" t="s">
        <v>397</v>
      </c>
      <c r="C101" s="5" t="s">
        <v>279</v>
      </c>
      <c r="D101" s="6">
        <v>5.94</v>
      </c>
      <c r="E101" s="6"/>
      <c r="F101" s="7">
        <f t="shared" si="5"/>
        <v>0</v>
      </c>
    </row>
    <row r="102" spans="1:6" s="26" customFormat="1">
      <c r="A102" s="33"/>
      <c r="B102" s="75" t="s">
        <v>398</v>
      </c>
      <c r="C102" s="5" t="s">
        <v>279</v>
      </c>
      <c r="D102" s="6">
        <v>5.94</v>
      </c>
      <c r="E102" s="6"/>
      <c r="F102" s="7">
        <f t="shared" si="5"/>
        <v>0</v>
      </c>
    </row>
    <row r="103" spans="1:6" s="26" customFormat="1">
      <c r="A103" s="33"/>
      <c r="B103" s="75" t="s">
        <v>401</v>
      </c>
      <c r="C103" s="5" t="s">
        <v>279</v>
      </c>
      <c r="D103" s="6">
        <v>5.94</v>
      </c>
      <c r="E103" s="6"/>
      <c r="F103" s="7">
        <f t="shared" si="5"/>
        <v>0</v>
      </c>
    </row>
    <row r="104" spans="1:6" s="26" customFormat="1">
      <c r="A104" s="33"/>
      <c r="B104" s="75" t="s">
        <v>402</v>
      </c>
      <c r="C104" s="5" t="s">
        <v>279</v>
      </c>
      <c r="D104" s="6">
        <v>1.19</v>
      </c>
      <c r="E104" s="6"/>
      <c r="F104" s="7">
        <f t="shared" si="5"/>
        <v>0</v>
      </c>
    </row>
    <row r="105" spans="1:6" s="26" customFormat="1" ht="165">
      <c r="A105" s="33">
        <v>72</v>
      </c>
      <c r="B105" s="75" t="s">
        <v>407</v>
      </c>
      <c r="C105" s="5"/>
      <c r="D105" s="6"/>
      <c r="E105" s="6"/>
      <c r="F105" s="7">
        <f t="shared" si="5"/>
        <v>0</v>
      </c>
    </row>
    <row r="106" spans="1:6" s="26" customFormat="1">
      <c r="A106" s="33"/>
      <c r="B106" s="75" t="s">
        <v>399</v>
      </c>
      <c r="C106" s="5" t="s">
        <v>279</v>
      </c>
      <c r="D106" s="6">
        <v>0.4</v>
      </c>
      <c r="E106" s="6"/>
      <c r="F106" s="7">
        <f t="shared" si="5"/>
        <v>0</v>
      </c>
    </row>
    <row r="107" spans="1:6" s="26" customFormat="1">
      <c r="A107" s="33"/>
      <c r="B107" s="75" t="s">
        <v>400</v>
      </c>
      <c r="C107" s="5" t="s">
        <v>279</v>
      </c>
      <c r="D107" s="6">
        <v>14.68</v>
      </c>
      <c r="E107" s="6"/>
      <c r="F107" s="7">
        <f t="shared" si="5"/>
        <v>0</v>
      </c>
    </row>
    <row r="108" spans="1:6" s="26" customFormat="1">
      <c r="A108" s="33"/>
      <c r="B108" s="75" t="s">
        <v>397</v>
      </c>
      <c r="C108" s="5" t="s">
        <v>279</v>
      </c>
      <c r="D108" s="6">
        <v>14.68</v>
      </c>
      <c r="E108" s="6"/>
      <c r="F108" s="7">
        <f t="shared" si="5"/>
        <v>0</v>
      </c>
    </row>
    <row r="109" spans="1:6" s="26" customFormat="1">
      <c r="A109" s="33"/>
      <c r="B109" s="75" t="s">
        <v>398</v>
      </c>
      <c r="C109" s="5" t="s">
        <v>279</v>
      </c>
      <c r="D109" s="6">
        <v>14.68</v>
      </c>
      <c r="E109" s="6"/>
      <c r="F109" s="7">
        <f t="shared" si="5"/>
        <v>0</v>
      </c>
    </row>
    <row r="110" spans="1:6" s="26" customFormat="1">
      <c r="A110" s="33"/>
      <c r="B110" s="75" t="s">
        <v>401</v>
      </c>
      <c r="C110" s="5" t="s">
        <v>279</v>
      </c>
      <c r="D110" s="6">
        <v>14.68</v>
      </c>
      <c r="E110" s="6"/>
      <c r="F110" s="7">
        <f t="shared" si="5"/>
        <v>0</v>
      </c>
    </row>
    <row r="111" spans="1:6" s="26" customFormat="1">
      <c r="A111" s="33"/>
      <c r="B111" s="75" t="s">
        <v>402</v>
      </c>
      <c r="C111" s="5" t="s">
        <v>279</v>
      </c>
      <c r="D111" s="6">
        <v>4.5</v>
      </c>
      <c r="E111" s="6"/>
      <c r="F111" s="7">
        <f t="shared" si="5"/>
        <v>0</v>
      </c>
    </row>
    <row r="112" spans="1:6" s="26" customFormat="1" ht="60">
      <c r="A112" s="33">
        <v>73</v>
      </c>
      <c r="B112" s="75" t="s">
        <v>408</v>
      </c>
      <c r="C112" s="5"/>
      <c r="D112" s="6"/>
      <c r="E112" s="6"/>
      <c r="F112" s="7">
        <f t="shared" si="5"/>
        <v>0</v>
      </c>
    </row>
    <row r="113" spans="1:6" s="26" customFormat="1">
      <c r="A113" s="33"/>
      <c r="B113" s="75" t="s">
        <v>399</v>
      </c>
      <c r="C113" s="5" t="s">
        <v>279</v>
      </c>
      <c r="D113" s="6">
        <v>1.1200000000000001</v>
      </c>
      <c r="E113" s="6"/>
      <c r="F113" s="7">
        <f t="shared" si="5"/>
        <v>0</v>
      </c>
    </row>
    <row r="114" spans="1:6" s="26" customFormat="1">
      <c r="A114" s="33"/>
      <c r="B114" s="75" t="s">
        <v>400</v>
      </c>
      <c r="C114" s="5" t="s">
        <v>279</v>
      </c>
      <c r="D114" s="6">
        <v>20.65</v>
      </c>
      <c r="E114" s="6"/>
      <c r="F114" s="7">
        <f t="shared" si="5"/>
        <v>0</v>
      </c>
    </row>
    <row r="115" spans="1:6" s="26" customFormat="1">
      <c r="A115" s="33"/>
      <c r="B115" s="75" t="s">
        <v>397</v>
      </c>
      <c r="C115" s="5" t="s">
        <v>279</v>
      </c>
      <c r="D115" s="6">
        <v>20.62</v>
      </c>
      <c r="E115" s="6"/>
      <c r="F115" s="7">
        <f t="shared" si="5"/>
        <v>0</v>
      </c>
    </row>
    <row r="116" spans="1:6" s="26" customFormat="1">
      <c r="A116" s="33"/>
      <c r="B116" s="75" t="s">
        <v>398</v>
      </c>
      <c r="C116" s="5" t="s">
        <v>279</v>
      </c>
      <c r="D116" s="6">
        <v>20.62</v>
      </c>
      <c r="E116" s="6"/>
      <c r="F116" s="7">
        <f t="shared" si="5"/>
        <v>0</v>
      </c>
    </row>
    <row r="117" spans="1:6" s="26" customFormat="1">
      <c r="A117" s="33"/>
      <c r="B117" s="75" t="s">
        <v>401</v>
      </c>
      <c r="C117" s="5" t="s">
        <v>279</v>
      </c>
      <c r="D117" s="6">
        <v>20.62</v>
      </c>
      <c r="E117" s="6"/>
      <c r="F117" s="7">
        <f t="shared" si="5"/>
        <v>0</v>
      </c>
    </row>
    <row r="118" spans="1:6" s="26" customFormat="1">
      <c r="A118" s="33"/>
      <c r="B118" s="75" t="s">
        <v>402</v>
      </c>
      <c r="C118" s="5" t="s">
        <v>279</v>
      </c>
      <c r="D118" s="6">
        <v>5.69</v>
      </c>
      <c r="E118" s="6"/>
      <c r="F118" s="7">
        <f t="shared" si="5"/>
        <v>0</v>
      </c>
    </row>
    <row r="119" spans="1:6" s="26" customFormat="1" ht="60">
      <c r="A119" s="33">
        <v>74</v>
      </c>
      <c r="B119" s="75" t="s">
        <v>409</v>
      </c>
      <c r="C119" s="5"/>
      <c r="D119" s="6"/>
      <c r="E119" s="6"/>
      <c r="F119" s="7">
        <f t="shared" si="5"/>
        <v>0</v>
      </c>
    </row>
    <row r="120" spans="1:6" s="26" customFormat="1">
      <c r="A120" s="33"/>
      <c r="B120" s="75" t="s">
        <v>399</v>
      </c>
      <c r="C120" s="5" t="s">
        <v>279</v>
      </c>
      <c r="D120" s="6">
        <v>14.11</v>
      </c>
      <c r="E120" s="6"/>
      <c r="F120" s="7">
        <f t="shared" si="5"/>
        <v>0</v>
      </c>
    </row>
    <row r="121" spans="1:6" s="26" customFormat="1">
      <c r="A121" s="33"/>
      <c r="B121" s="75" t="s">
        <v>400</v>
      </c>
      <c r="C121" s="5" t="s">
        <v>279</v>
      </c>
      <c r="D121" s="6">
        <v>19.23</v>
      </c>
      <c r="E121" s="6"/>
      <c r="F121" s="7">
        <f t="shared" si="5"/>
        <v>0</v>
      </c>
    </row>
    <row r="122" spans="1:6" s="26" customFormat="1">
      <c r="A122" s="33"/>
      <c r="B122" s="75" t="s">
        <v>397</v>
      </c>
      <c r="C122" s="5" t="s">
        <v>279</v>
      </c>
      <c r="D122" s="6">
        <v>20.61</v>
      </c>
      <c r="E122" s="6"/>
      <c r="F122" s="7">
        <f t="shared" si="5"/>
        <v>0</v>
      </c>
    </row>
    <row r="123" spans="1:6" s="26" customFormat="1">
      <c r="A123" s="33"/>
      <c r="B123" s="75" t="s">
        <v>398</v>
      </c>
      <c r="C123" s="5" t="s">
        <v>279</v>
      </c>
      <c r="D123" s="6">
        <v>20.61</v>
      </c>
      <c r="E123" s="6"/>
      <c r="F123" s="7">
        <f t="shared" si="5"/>
        <v>0</v>
      </c>
    </row>
    <row r="124" spans="1:6" s="26" customFormat="1">
      <c r="A124" s="33"/>
      <c r="B124" s="75" t="s">
        <v>401</v>
      </c>
      <c r="C124" s="5" t="s">
        <v>279</v>
      </c>
      <c r="D124" s="6">
        <v>20.61</v>
      </c>
      <c r="E124" s="6"/>
      <c r="F124" s="7">
        <f t="shared" si="5"/>
        <v>0</v>
      </c>
    </row>
    <row r="125" spans="1:6" s="26" customFormat="1" ht="165">
      <c r="A125" s="33">
        <v>75</v>
      </c>
      <c r="B125" s="75" t="s">
        <v>410</v>
      </c>
      <c r="C125" s="5"/>
      <c r="D125" s="6"/>
      <c r="E125" s="6"/>
      <c r="F125" s="7">
        <f t="shared" si="5"/>
        <v>0</v>
      </c>
    </row>
    <row r="126" spans="1:6" s="26" customFormat="1">
      <c r="A126" s="33"/>
      <c r="B126" s="75" t="s">
        <v>399</v>
      </c>
      <c r="C126" s="5" t="s">
        <v>347</v>
      </c>
      <c r="D126" s="6">
        <v>76.97</v>
      </c>
      <c r="E126" s="6"/>
      <c r="F126" s="7">
        <f t="shared" si="5"/>
        <v>0</v>
      </c>
    </row>
    <row r="127" spans="1:6" s="26" customFormat="1">
      <c r="A127" s="33"/>
      <c r="B127" s="75" t="s">
        <v>400</v>
      </c>
      <c r="C127" s="5" t="s">
        <v>347</v>
      </c>
      <c r="D127" s="6">
        <v>182.18</v>
      </c>
      <c r="E127" s="6"/>
      <c r="F127" s="7">
        <f t="shared" si="5"/>
        <v>0</v>
      </c>
    </row>
    <row r="128" spans="1:6" s="26" customFormat="1">
      <c r="A128" s="33"/>
      <c r="B128" s="75" t="s">
        <v>397</v>
      </c>
      <c r="C128" s="5" t="s">
        <v>347</v>
      </c>
      <c r="D128" s="6">
        <v>174.23</v>
      </c>
      <c r="E128" s="6"/>
      <c r="F128" s="7">
        <f t="shared" si="5"/>
        <v>0</v>
      </c>
    </row>
    <row r="129" spans="1:6" s="26" customFormat="1">
      <c r="A129" s="33"/>
      <c r="B129" s="75" t="s">
        <v>398</v>
      </c>
      <c r="C129" s="5" t="s">
        <v>347</v>
      </c>
      <c r="D129" s="6">
        <v>174.23</v>
      </c>
      <c r="E129" s="6"/>
      <c r="F129" s="7">
        <f t="shared" si="5"/>
        <v>0</v>
      </c>
    </row>
    <row r="130" spans="1:6" s="26" customFormat="1">
      <c r="A130" s="33"/>
      <c r="B130" s="75" t="s">
        <v>401</v>
      </c>
      <c r="C130" s="5" t="s">
        <v>347</v>
      </c>
      <c r="D130" s="6">
        <v>174.23</v>
      </c>
      <c r="E130" s="6"/>
      <c r="F130" s="7">
        <f t="shared" si="5"/>
        <v>0</v>
      </c>
    </row>
    <row r="131" spans="1:6" s="26" customFormat="1">
      <c r="A131" s="33"/>
      <c r="B131" s="75" t="s">
        <v>402</v>
      </c>
      <c r="C131" s="5" t="s">
        <v>347</v>
      </c>
      <c r="D131" s="6">
        <v>882.4</v>
      </c>
      <c r="E131" s="6"/>
      <c r="F131" s="7">
        <f t="shared" si="5"/>
        <v>0</v>
      </c>
    </row>
    <row r="132" spans="1:6" s="26" customFormat="1" ht="90">
      <c r="A132" s="33">
        <v>76</v>
      </c>
      <c r="B132" s="75" t="s">
        <v>411</v>
      </c>
      <c r="C132" s="5"/>
      <c r="D132" s="6"/>
      <c r="E132" s="6"/>
      <c r="F132" s="7">
        <f t="shared" si="5"/>
        <v>0</v>
      </c>
    </row>
    <row r="133" spans="1:6" s="26" customFormat="1">
      <c r="A133" s="33"/>
      <c r="B133" s="75" t="s">
        <v>399</v>
      </c>
      <c r="C133" s="5" t="s">
        <v>347</v>
      </c>
      <c r="D133" s="6">
        <v>1056.1600000000001</v>
      </c>
      <c r="E133" s="6"/>
      <c r="F133" s="7">
        <f t="shared" si="5"/>
        <v>0</v>
      </c>
    </row>
    <row r="134" spans="1:6" s="26" customFormat="1">
      <c r="A134" s="33"/>
      <c r="B134" s="75" t="s">
        <v>400</v>
      </c>
      <c r="C134" s="5" t="s">
        <v>347</v>
      </c>
      <c r="D134" s="6">
        <v>1238.3599999999999</v>
      </c>
      <c r="E134" s="6"/>
      <c r="F134" s="7">
        <f t="shared" si="5"/>
        <v>0</v>
      </c>
    </row>
    <row r="135" spans="1:6" s="26" customFormat="1">
      <c r="A135" s="33"/>
      <c r="B135" s="75" t="s">
        <v>397</v>
      </c>
      <c r="C135" s="5" t="s">
        <v>347</v>
      </c>
      <c r="D135" s="6">
        <v>1238.3599999999999</v>
      </c>
      <c r="E135" s="6"/>
      <c r="F135" s="7">
        <f t="shared" ref="F135:F198" si="6">E135*D135</f>
        <v>0</v>
      </c>
    </row>
    <row r="136" spans="1:6" s="26" customFormat="1">
      <c r="A136" s="33"/>
      <c r="B136" s="75" t="s">
        <v>398</v>
      </c>
      <c r="C136" s="5" t="s">
        <v>347</v>
      </c>
      <c r="D136" s="6">
        <v>1238.3599999999999</v>
      </c>
      <c r="E136" s="6"/>
      <c r="F136" s="7">
        <f t="shared" si="6"/>
        <v>0</v>
      </c>
    </row>
    <row r="137" spans="1:6" s="26" customFormat="1">
      <c r="A137" s="33"/>
      <c r="B137" s="75" t="s">
        <v>401</v>
      </c>
      <c r="C137" s="5" t="s">
        <v>347</v>
      </c>
      <c r="D137" s="6">
        <v>1238.3599999999999</v>
      </c>
      <c r="E137" s="6"/>
      <c r="F137" s="7">
        <f t="shared" si="6"/>
        <v>0</v>
      </c>
    </row>
    <row r="138" spans="1:6" s="26" customFormat="1">
      <c r="A138" s="33"/>
      <c r="B138" s="75" t="s">
        <v>402</v>
      </c>
      <c r="C138" s="5" t="s">
        <v>347</v>
      </c>
      <c r="D138" s="6">
        <v>223.23</v>
      </c>
      <c r="E138" s="6"/>
      <c r="F138" s="7">
        <f t="shared" si="6"/>
        <v>0</v>
      </c>
    </row>
    <row r="139" spans="1:6" s="26" customFormat="1" ht="75">
      <c r="A139" s="33">
        <v>77</v>
      </c>
      <c r="B139" s="75" t="s">
        <v>412</v>
      </c>
      <c r="C139" s="5"/>
      <c r="D139" s="6"/>
      <c r="E139" s="6"/>
      <c r="F139" s="7">
        <f t="shared" si="6"/>
        <v>0</v>
      </c>
    </row>
    <row r="140" spans="1:6" s="26" customFormat="1">
      <c r="A140" s="33"/>
      <c r="B140" s="75" t="s">
        <v>399</v>
      </c>
      <c r="C140" s="5" t="s">
        <v>347</v>
      </c>
      <c r="D140" s="6">
        <v>393.75</v>
      </c>
      <c r="E140" s="6"/>
      <c r="F140" s="7">
        <f t="shared" si="6"/>
        <v>0</v>
      </c>
    </row>
    <row r="141" spans="1:6" s="26" customFormat="1">
      <c r="A141" s="33"/>
      <c r="B141" s="75" t="s">
        <v>400</v>
      </c>
      <c r="C141" s="5" t="s">
        <v>347</v>
      </c>
      <c r="D141" s="6">
        <v>1015</v>
      </c>
      <c r="E141" s="6"/>
      <c r="F141" s="7">
        <f t="shared" si="6"/>
        <v>0</v>
      </c>
    </row>
    <row r="142" spans="1:6" s="26" customFormat="1">
      <c r="A142" s="33"/>
      <c r="B142" s="75" t="s">
        <v>397</v>
      </c>
      <c r="C142" s="5" t="s">
        <v>347</v>
      </c>
      <c r="D142" s="6">
        <v>1160</v>
      </c>
      <c r="E142" s="6"/>
      <c r="F142" s="7">
        <f t="shared" si="6"/>
        <v>0</v>
      </c>
    </row>
    <row r="143" spans="1:6" s="26" customFormat="1">
      <c r="A143" s="33"/>
      <c r="B143" s="75" t="s">
        <v>398</v>
      </c>
      <c r="C143" s="5" t="s">
        <v>347</v>
      </c>
      <c r="D143" s="6">
        <v>1160</v>
      </c>
      <c r="E143" s="6"/>
      <c r="F143" s="7">
        <f t="shared" si="6"/>
        <v>0</v>
      </c>
    </row>
    <row r="144" spans="1:6" s="26" customFormat="1">
      <c r="A144" s="33"/>
      <c r="B144" s="75" t="s">
        <v>401</v>
      </c>
      <c r="C144" s="5" t="s">
        <v>347</v>
      </c>
      <c r="D144" s="6">
        <v>1160</v>
      </c>
      <c r="E144" s="6"/>
      <c r="F144" s="7">
        <f t="shared" si="6"/>
        <v>0</v>
      </c>
    </row>
    <row r="145" spans="1:6" s="26" customFormat="1">
      <c r="A145" s="33"/>
      <c r="B145" s="75" t="s">
        <v>402</v>
      </c>
      <c r="C145" s="5" t="s">
        <v>347</v>
      </c>
      <c r="D145" s="6">
        <v>145</v>
      </c>
      <c r="E145" s="6"/>
      <c r="F145" s="7">
        <f t="shared" si="6"/>
        <v>0</v>
      </c>
    </row>
    <row r="146" spans="1:6" s="26" customFormat="1" ht="90">
      <c r="A146" s="33">
        <v>78</v>
      </c>
      <c r="B146" s="75" t="s">
        <v>413</v>
      </c>
      <c r="C146" s="5"/>
      <c r="D146" s="6"/>
      <c r="E146" s="6"/>
      <c r="F146" s="7">
        <f t="shared" si="6"/>
        <v>0</v>
      </c>
    </row>
    <row r="147" spans="1:6" s="26" customFormat="1">
      <c r="A147" s="33"/>
      <c r="B147" s="75" t="s">
        <v>399</v>
      </c>
      <c r="C147" s="5" t="s">
        <v>347</v>
      </c>
      <c r="D147" s="6">
        <v>737.28</v>
      </c>
      <c r="E147" s="6"/>
      <c r="F147" s="7">
        <f t="shared" si="6"/>
        <v>0</v>
      </c>
    </row>
    <row r="148" spans="1:6" s="26" customFormat="1">
      <c r="A148" s="33"/>
      <c r="B148" s="75" t="s">
        <v>400</v>
      </c>
      <c r="C148" s="5" t="s">
        <v>347</v>
      </c>
      <c r="D148" s="6">
        <v>351.36</v>
      </c>
      <c r="E148" s="6"/>
      <c r="F148" s="7">
        <f t="shared" si="6"/>
        <v>0</v>
      </c>
    </row>
    <row r="149" spans="1:6" s="26" customFormat="1">
      <c r="A149" s="33"/>
      <c r="B149" s="75" t="s">
        <v>397</v>
      </c>
      <c r="C149" s="5" t="s">
        <v>347</v>
      </c>
      <c r="D149" s="6">
        <v>351.36</v>
      </c>
      <c r="E149" s="6"/>
      <c r="F149" s="7">
        <f t="shared" si="6"/>
        <v>0</v>
      </c>
    </row>
    <row r="150" spans="1:6" s="26" customFormat="1">
      <c r="A150" s="33"/>
      <c r="B150" s="75" t="s">
        <v>398</v>
      </c>
      <c r="C150" s="5" t="s">
        <v>347</v>
      </c>
      <c r="D150" s="6">
        <v>351.36</v>
      </c>
      <c r="E150" s="6"/>
      <c r="F150" s="7">
        <f t="shared" si="6"/>
        <v>0</v>
      </c>
    </row>
    <row r="151" spans="1:6" s="26" customFormat="1">
      <c r="A151" s="33"/>
      <c r="B151" s="75" t="s">
        <v>401</v>
      </c>
      <c r="C151" s="5" t="s">
        <v>347</v>
      </c>
      <c r="D151" s="6">
        <v>351.36</v>
      </c>
      <c r="E151" s="6"/>
      <c r="F151" s="7">
        <f t="shared" si="6"/>
        <v>0</v>
      </c>
    </row>
    <row r="152" spans="1:6" s="26" customFormat="1">
      <c r="A152" s="33"/>
      <c r="B152" s="75" t="s">
        <v>402</v>
      </c>
      <c r="C152" s="5" t="s">
        <v>347</v>
      </c>
      <c r="D152" s="6">
        <v>462</v>
      </c>
      <c r="E152" s="6"/>
      <c r="F152" s="7">
        <f t="shared" si="6"/>
        <v>0</v>
      </c>
    </row>
    <row r="153" spans="1:6" s="26" customFormat="1" ht="90">
      <c r="A153" s="33">
        <v>79</v>
      </c>
      <c r="B153" s="75" t="s">
        <v>414</v>
      </c>
      <c r="C153" s="5"/>
      <c r="D153" s="6"/>
      <c r="E153" s="6"/>
      <c r="F153" s="7">
        <f t="shared" si="6"/>
        <v>0</v>
      </c>
    </row>
    <row r="154" spans="1:6" s="26" customFormat="1">
      <c r="A154" s="33"/>
      <c r="B154" s="75" t="s">
        <v>400</v>
      </c>
      <c r="C154" s="5" t="s">
        <v>347</v>
      </c>
      <c r="D154" s="6">
        <v>270.95999999999998</v>
      </c>
      <c r="E154" s="6"/>
      <c r="F154" s="7">
        <f t="shared" si="6"/>
        <v>0</v>
      </c>
    </row>
    <row r="155" spans="1:6" s="26" customFormat="1">
      <c r="A155" s="33"/>
      <c r="B155" s="75" t="s">
        <v>397</v>
      </c>
      <c r="C155" s="5" t="s">
        <v>347</v>
      </c>
      <c r="D155" s="6">
        <v>364.65</v>
      </c>
      <c r="E155" s="6"/>
      <c r="F155" s="7">
        <f t="shared" si="6"/>
        <v>0</v>
      </c>
    </row>
    <row r="156" spans="1:6" s="26" customFormat="1">
      <c r="A156" s="33"/>
      <c r="B156" s="75" t="s">
        <v>398</v>
      </c>
      <c r="C156" s="5" t="s">
        <v>347</v>
      </c>
      <c r="D156" s="6">
        <v>364.65</v>
      </c>
      <c r="E156" s="6"/>
      <c r="F156" s="7">
        <f t="shared" si="6"/>
        <v>0</v>
      </c>
    </row>
    <row r="157" spans="1:6" s="26" customFormat="1">
      <c r="A157" s="33"/>
      <c r="B157" s="75" t="s">
        <v>401</v>
      </c>
      <c r="C157" s="5" t="s">
        <v>347</v>
      </c>
      <c r="D157" s="6">
        <v>364.65</v>
      </c>
      <c r="E157" s="6"/>
      <c r="F157" s="7">
        <f t="shared" si="6"/>
        <v>0</v>
      </c>
    </row>
    <row r="158" spans="1:6" s="26" customFormat="1" ht="60">
      <c r="A158" s="33">
        <v>80</v>
      </c>
      <c r="B158" s="75" t="s">
        <v>415</v>
      </c>
      <c r="C158" s="5"/>
      <c r="D158" s="6"/>
      <c r="E158" s="6"/>
      <c r="F158" s="7">
        <f t="shared" si="6"/>
        <v>0</v>
      </c>
    </row>
    <row r="159" spans="1:6" s="26" customFormat="1">
      <c r="A159" s="33"/>
      <c r="B159" s="75" t="s">
        <v>399</v>
      </c>
      <c r="C159" s="5" t="s">
        <v>416</v>
      </c>
      <c r="D159" s="6">
        <v>79.38</v>
      </c>
      <c r="E159" s="6"/>
      <c r="F159" s="7">
        <f t="shared" si="6"/>
        <v>0</v>
      </c>
    </row>
    <row r="160" spans="1:6" s="26" customFormat="1">
      <c r="A160" s="33"/>
      <c r="B160" s="75" t="s">
        <v>400</v>
      </c>
      <c r="C160" s="5" t="s">
        <v>416</v>
      </c>
      <c r="D160" s="6">
        <v>3545.64</v>
      </c>
      <c r="E160" s="6"/>
      <c r="F160" s="7">
        <f t="shared" si="6"/>
        <v>0</v>
      </c>
    </row>
    <row r="161" spans="1:6" s="26" customFormat="1">
      <c r="A161" s="33"/>
      <c r="B161" s="75" t="s">
        <v>397</v>
      </c>
      <c r="C161" s="5" t="s">
        <v>416</v>
      </c>
      <c r="D161" s="6">
        <v>4392.74</v>
      </c>
      <c r="E161" s="6"/>
      <c r="F161" s="7">
        <f t="shared" si="6"/>
        <v>0</v>
      </c>
    </row>
    <row r="162" spans="1:6" s="26" customFormat="1">
      <c r="A162" s="33"/>
      <c r="B162" s="75" t="s">
        <v>398</v>
      </c>
      <c r="C162" s="5" t="s">
        <v>416</v>
      </c>
      <c r="D162" s="6">
        <v>4256.41</v>
      </c>
      <c r="E162" s="6"/>
      <c r="F162" s="7">
        <f t="shared" si="6"/>
        <v>0</v>
      </c>
    </row>
    <row r="163" spans="1:6" s="26" customFormat="1">
      <c r="A163" s="33"/>
      <c r="B163" s="75" t="s">
        <v>401</v>
      </c>
      <c r="C163" s="5" t="s">
        <v>416</v>
      </c>
      <c r="D163" s="6">
        <v>4256.41</v>
      </c>
      <c r="E163" s="6"/>
      <c r="F163" s="7">
        <f t="shared" si="6"/>
        <v>0</v>
      </c>
    </row>
    <row r="164" spans="1:6" s="26" customFormat="1">
      <c r="A164" s="33"/>
      <c r="B164" s="75" t="s">
        <v>402</v>
      </c>
      <c r="C164" s="5" t="s">
        <v>416</v>
      </c>
      <c r="D164" s="6">
        <v>64.260000000000005</v>
      </c>
      <c r="E164" s="6"/>
      <c r="F164" s="7">
        <f t="shared" si="6"/>
        <v>0</v>
      </c>
    </row>
    <row r="165" spans="1:6" s="26" customFormat="1" ht="210">
      <c r="A165" s="33">
        <v>81</v>
      </c>
      <c r="B165" s="75" t="s">
        <v>417</v>
      </c>
      <c r="C165" s="5"/>
      <c r="D165" s="6"/>
      <c r="E165" s="6"/>
      <c r="F165" s="7">
        <f t="shared" si="6"/>
        <v>0</v>
      </c>
    </row>
    <row r="166" spans="1:6" s="26" customFormat="1">
      <c r="A166" s="33"/>
      <c r="B166" s="75" t="s">
        <v>399</v>
      </c>
      <c r="C166" s="5" t="s">
        <v>347</v>
      </c>
      <c r="D166" s="6">
        <v>3.78</v>
      </c>
      <c r="E166" s="6"/>
      <c r="F166" s="7">
        <f t="shared" si="6"/>
        <v>0</v>
      </c>
    </row>
    <row r="167" spans="1:6" s="26" customFormat="1">
      <c r="A167" s="33"/>
      <c r="B167" s="75" t="s">
        <v>400</v>
      </c>
      <c r="C167" s="5" t="s">
        <v>347</v>
      </c>
      <c r="D167" s="6">
        <f>34.01+18</f>
        <v>52.01</v>
      </c>
      <c r="E167" s="6"/>
      <c r="F167" s="7">
        <f t="shared" si="6"/>
        <v>0</v>
      </c>
    </row>
    <row r="168" spans="1:6" s="26" customFormat="1">
      <c r="A168" s="33"/>
      <c r="B168" s="75" t="s">
        <v>397</v>
      </c>
      <c r="C168" s="5" t="s">
        <v>347</v>
      </c>
      <c r="D168" s="6">
        <f>10.08+27</f>
        <v>37.08</v>
      </c>
      <c r="E168" s="6"/>
      <c r="F168" s="7">
        <f t="shared" si="6"/>
        <v>0</v>
      </c>
    </row>
    <row r="169" spans="1:6" s="26" customFormat="1">
      <c r="A169" s="33"/>
      <c r="B169" s="75" t="s">
        <v>398</v>
      </c>
      <c r="C169" s="5" t="s">
        <v>347</v>
      </c>
      <c r="D169" s="6">
        <f>15.48+27</f>
        <v>42.480000000000004</v>
      </c>
      <c r="E169" s="6"/>
      <c r="F169" s="7">
        <f t="shared" si="6"/>
        <v>0</v>
      </c>
    </row>
    <row r="170" spans="1:6" s="26" customFormat="1">
      <c r="A170" s="33"/>
      <c r="B170" s="75" t="s">
        <v>401</v>
      </c>
      <c r="C170" s="5" t="s">
        <v>347</v>
      </c>
      <c r="D170" s="6">
        <f>15.48+27</f>
        <v>42.480000000000004</v>
      </c>
      <c r="E170" s="6"/>
      <c r="F170" s="7">
        <f t="shared" si="6"/>
        <v>0</v>
      </c>
    </row>
    <row r="171" spans="1:6" s="26" customFormat="1">
      <c r="A171" s="33"/>
      <c r="B171" s="75" t="s">
        <v>402</v>
      </c>
      <c r="C171" s="5" t="s">
        <v>347</v>
      </c>
      <c r="D171" s="6">
        <f>3.06</f>
        <v>3.06</v>
      </c>
      <c r="E171" s="6"/>
      <c r="F171" s="7">
        <f t="shared" si="6"/>
        <v>0</v>
      </c>
    </row>
    <row r="172" spans="1:6" s="26" customFormat="1" ht="225">
      <c r="A172" s="33">
        <v>82</v>
      </c>
      <c r="B172" s="75" t="s">
        <v>418</v>
      </c>
      <c r="C172" s="5"/>
      <c r="D172" s="6"/>
      <c r="E172" s="6"/>
      <c r="F172" s="7">
        <f t="shared" si="6"/>
        <v>0</v>
      </c>
    </row>
    <row r="173" spans="1:6" s="26" customFormat="1">
      <c r="A173" s="33"/>
      <c r="B173" s="75" t="s">
        <v>399</v>
      </c>
      <c r="C173" s="5" t="s">
        <v>245</v>
      </c>
      <c r="D173" s="6">
        <v>7.8</v>
      </c>
      <c r="E173" s="6"/>
      <c r="F173" s="7">
        <f t="shared" si="6"/>
        <v>0</v>
      </c>
    </row>
    <row r="174" spans="1:6" s="26" customFormat="1">
      <c r="A174" s="33"/>
      <c r="B174" s="75" t="s">
        <v>400</v>
      </c>
      <c r="C174" s="5" t="s">
        <v>245</v>
      </c>
      <c r="D174" s="6">
        <v>150.80000000000001</v>
      </c>
      <c r="E174" s="6"/>
      <c r="F174" s="7">
        <f t="shared" si="6"/>
        <v>0</v>
      </c>
    </row>
    <row r="175" spans="1:6" s="26" customFormat="1">
      <c r="A175" s="33"/>
      <c r="B175" s="75" t="s">
        <v>397</v>
      </c>
      <c r="C175" s="5" t="s">
        <v>245</v>
      </c>
      <c r="D175" s="6">
        <v>172.8</v>
      </c>
      <c r="E175" s="6"/>
      <c r="F175" s="7">
        <f t="shared" si="6"/>
        <v>0</v>
      </c>
    </row>
    <row r="176" spans="1:6" s="26" customFormat="1">
      <c r="A176" s="33"/>
      <c r="B176" s="75" t="s">
        <v>398</v>
      </c>
      <c r="C176" s="5" t="s">
        <v>245</v>
      </c>
      <c r="D176" s="6">
        <v>172.8</v>
      </c>
      <c r="E176" s="6"/>
      <c r="F176" s="7">
        <f t="shared" si="6"/>
        <v>0</v>
      </c>
    </row>
    <row r="177" spans="1:6" s="26" customFormat="1">
      <c r="A177" s="33"/>
      <c r="B177" s="75" t="s">
        <v>401</v>
      </c>
      <c r="C177" s="5" t="s">
        <v>245</v>
      </c>
      <c r="D177" s="6">
        <v>172.8</v>
      </c>
      <c r="E177" s="6"/>
      <c r="F177" s="7">
        <f t="shared" si="6"/>
        <v>0</v>
      </c>
    </row>
    <row r="178" spans="1:6" s="26" customFormat="1">
      <c r="A178" s="33"/>
      <c r="B178" s="75" t="s">
        <v>402</v>
      </c>
      <c r="C178" s="5" t="s">
        <v>245</v>
      </c>
      <c r="D178" s="6">
        <v>14.4</v>
      </c>
      <c r="E178" s="6"/>
      <c r="F178" s="7">
        <f t="shared" si="6"/>
        <v>0</v>
      </c>
    </row>
    <row r="179" spans="1:6" s="26" customFormat="1" ht="225">
      <c r="A179" s="33">
        <v>83</v>
      </c>
      <c r="B179" s="75" t="s">
        <v>419</v>
      </c>
      <c r="F179" s="7">
        <f t="shared" si="6"/>
        <v>0</v>
      </c>
    </row>
    <row r="180" spans="1:6" s="26" customFormat="1">
      <c r="A180" s="33"/>
      <c r="B180" s="75" t="s">
        <v>399</v>
      </c>
      <c r="C180" s="5" t="s">
        <v>347</v>
      </c>
      <c r="D180" s="6">
        <v>3.15</v>
      </c>
      <c r="E180" s="6"/>
      <c r="F180" s="7">
        <f t="shared" si="6"/>
        <v>0</v>
      </c>
    </row>
    <row r="181" spans="1:6" s="26" customFormat="1">
      <c r="A181" s="33"/>
      <c r="B181" s="75" t="s">
        <v>402</v>
      </c>
      <c r="C181" s="5" t="s">
        <v>347</v>
      </c>
      <c r="D181" s="6">
        <v>5.04</v>
      </c>
      <c r="E181" s="6"/>
      <c r="F181" s="7">
        <f t="shared" si="6"/>
        <v>0</v>
      </c>
    </row>
    <row r="182" spans="1:6" s="26" customFormat="1" ht="105">
      <c r="A182" s="33">
        <v>84</v>
      </c>
      <c r="B182" s="75" t="s">
        <v>420</v>
      </c>
      <c r="C182" s="5"/>
      <c r="D182" s="6"/>
      <c r="E182" s="6"/>
      <c r="F182" s="7">
        <f t="shared" si="6"/>
        <v>0</v>
      </c>
    </row>
    <row r="183" spans="1:6" s="26" customFormat="1">
      <c r="A183" s="33"/>
      <c r="B183" s="75" t="s">
        <v>400</v>
      </c>
      <c r="C183" s="5" t="s">
        <v>347</v>
      </c>
      <c r="D183" s="6">
        <v>50.4</v>
      </c>
      <c r="E183" s="6"/>
      <c r="F183" s="7">
        <f t="shared" si="6"/>
        <v>0</v>
      </c>
    </row>
    <row r="184" spans="1:6" s="26" customFormat="1">
      <c r="A184" s="33"/>
      <c r="B184" s="75" t="s">
        <v>397</v>
      </c>
      <c r="C184" s="5" t="s">
        <v>347</v>
      </c>
      <c r="D184" s="6">
        <v>60.48</v>
      </c>
      <c r="E184" s="6"/>
      <c r="F184" s="7">
        <f t="shared" si="6"/>
        <v>0</v>
      </c>
    </row>
    <row r="185" spans="1:6" s="26" customFormat="1">
      <c r="A185" s="33"/>
      <c r="B185" s="75" t="s">
        <v>398</v>
      </c>
      <c r="C185" s="5" t="s">
        <v>347</v>
      </c>
      <c r="D185" s="6">
        <v>60.48</v>
      </c>
      <c r="E185" s="6"/>
      <c r="F185" s="7">
        <f t="shared" si="6"/>
        <v>0</v>
      </c>
    </row>
    <row r="186" spans="1:6" s="26" customFormat="1">
      <c r="A186" s="33"/>
      <c r="B186" s="75" t="s">
        <v>401</v>
      </c>
      <c r="C186" s="5" t="s">
        <v>347</v>
      </c>
      <c r="D186" s="6">
        <v>60.48</v>
      </c>
      <c r="E186" s="6"/>
      <c r="F186" s="7">
        <f t="shared" si="6"/>
        <v>0</v>
      </c>
    </row>
    <row r="187" spans="1:6" s="26" customFormat="1" ht="135">
      <c r="A187" s="33">
        <v>85</v>
      </c>
      <c r="B187" s="75" t="s">
        <v>421</v>
      </c>
      <c r="C187" s="5"/>
      <c r="D187" s="6"/>
      <c r="E187" s="6"/>
      <c r="F187" s="7">
        <f t="shared" si="6"/>
        <v>0</v>
      </c>
    </row>
    <row r="188" spans="1:6" s="26" customFormat="1">
      <c r="A188" s="33"/>
      <c r="B188" s="75" t="s">
        <v>400</v>
      </c>
      <c r="C188" s="5" t="s">
        <v>347</v>
      </c>
      <c r="D188" s="6">
        <v>25.2</v>
      </c>
      <c r="E188" s="6"/>
      <c r="F188" s="7">
        <f t="shared" si="6"/>
        <v>0</v>
      </c>
    </row>
    <row r="189" spans="1:6" s="26" customFormat="1">
      <c r="A189" s="33"/>
      <c r="B189" s="75" t="s">
        <v>397</v>
      </c>
      <c r="C189" s="5" t="s">
        <v>347</v>
      </c>
      <c r="D189" s="6">
        <v>35.28</v>
      </c>
      <c r="E189" s="6"/>
      <c r="F189" s="7">
        <f t="shared" si="6"/>
        <v>0</v>
      </c>
    </row>
    <row r="190" spans="1:6" s="26" customFormat="1">
      <c r="A190" s="33"/>
      <c r="B190" s="75" t="s">
        <v>398</v>
      </c>
      <c r="C190" s="5" t="s">
        <v>347</v>
      </c>
      <c r="D190" s="6">
        <v>35.28</v>
      </c>
      <c r="E190" s="6"/>
      <c r="F190" s="7">
        <f t="shared" si="6"/>
        <v>0</v>
      </c>
    </row>
    <row r="191" spans="1:6" s="26" customFormat="1">
      <c r="A191" s="33"/>
      <c r="B191" s="75" t="s">
        <v>401</v>
      </c>
      <c r="C191" s="5" t="s">
        <v>347</v>
      </c>
      <c r="D191" s="6">
        <v>40.32</v>
      </c>
      <c r="E191" s="6"/>
      <c r="F191" s="7">
        <f t="shared" si="6"/>
        <v>0</v>
      </c>
    </row>
    <row r="192" spans="1:6" s="26" customFormat="1" ht="120">
      <c r="A192" s="33">
        <v>86</v>
      </c>
      <c r="B192" s="75" t="s">
        <v>422</v>
      </c>
      <c r="C192" s="5"/>
      <c r="D192" s="6"/>
      <c r="E192" s="6"/>
      <c r="F192" s="7">
        <f t="shared" si="6"/>
        <v>0</v>
      </c>
    </row>
    <row r="193" spans="1:6" s="26" customFormat="1">
      <c r="A193" s="33"/>
      <c r="B193" s="75" t="s">
        <v>399</v>
      </c>
      <c r="C193" s="5" t="s">
        <v>347</v>
      </c>
      <c r="D193" s="6">
        <v>64.27</v>
      </c>
      <c r="E193" s="6"/>
      <c r="F193" s="7">
        <f t="shared" si="6"/>
        <v>0</v>
      </c>
    </row>
    <row r="194" spans="1:6" s="26" customFormat="1">
      <c r="A194" s="33"/>
      <c r="B194" s="75" t="s">
        <v>400</v>
      </c>
      <c r="C194" s="5" t="s">
        <v>347</v>
      </c>
      <c r="D194" s="6">
        <v>162.22</v>
      </c>
      <c r="E194" s="6"/>
      <c r="F194" s="7">
        <f t="shared" si="6"/>
        <v>0</v>
      </c>
    </row>
    <row r="195" spans="1:6" s="26" customFormat="1">
      <c r="A195" s="33"/>
      <c r="B195" s="75" t="s">
        <v>397</v>
      </c>
      <c r="C195" s="5" t="s">
        <v>347</v>
      </c>
      <c r="D195" s="6">
        <v>148.31</v>
      </c>
      <c r="E195" s="6"/>
      <c r="F195" s="7">
        <f t="shared" si="6"/>
        <v>0</v>
      </c>
    </row>
    <row r="196" spans="1:6" s="26" customFormat="1">
      <c r="A196" s="33"/>
      <c r="B196" s="75" t="s">
        <v>398</v>
      </c>
      <c r="C196" s="5" t="s">
        <v>347</v>
      </c>
      <c r="D196" s="6">
        <v>148.31</v>
      </c>
      <c r="E196" s="6"/>
      <c r="F196" s="7">
        <f t="shared" si="6"/>
        <v>0</v>
      </c>
    </row>
    <row r="197" spans="1:6" s="26" customFormat="1">
      <c r="A197" s="33"/>
      <c r="B197" s="75" t="s">
        <v>401</v>
      </c>
      <c r="C197" s="5" t="s">
        <v>347</v>
      </c>
      <c r="D197" s="6">
        <v>148.31</v>
      </c>
      <c r="E197" s="6"/>
      <c r="F197" s="7">
        <f t="shared" si="6"/>
        <v>0</v>
      </c>
    </row>
    <row r="198" spans="1:6" s="26" customFormat="1">
      <c r="A198" s="33"/>
      <c r="B198" s="75" t="s">
        <v>402</v>
      </c>
      <c r="C198" s="5" t="s">
        <v>347</v>
      </c>
      <c r="D198" s="6">
        <v>23.48</v>
      </c>
      <c r="E198" s="6"/>
      <c r="F198" s="7">
        <f t="shared" si="6"/>
        <v>0</v>
      </c>
    </row>
    <row r="199" spans="1:6" s="26" customFormat="1" ht="120">
      <c r="A199" s="33">
        <v>87</v>
      </c>
      <c r="B199" s="75" t="s">
        <v>423</v>
      </c>
      <c r="C199" s="5"/>
      <c r="D199" s="6"/>
      <c r="E199" s="6"/>
      <c r="F199" s="7">
        <f t="shared" ref="F199:F262" si="7">E199*D199</f>
        <v>0</v>
      </c>
    </row>
    <row r="200" spans="1:6" s="26" customFormat="1">
      <c r="A200" s="33"/>
      <c r="B200" s="75" t="s">
        <v>399</v>
      </c>
      <c r="C200" s="5" t="s">
        <v>347</v>
      </c>
      <c r="D200" s="6">
        <v>10.199999999999999</v>
      </c>
      <c r="E200" s="6"/>
      <c r="F200" s="7">
        <f t="shared" si="7"/>
        <v>0</v>
      </c>
    </row>
    <row r="201" spans="1:6" s="26" customFormat="1">
      <c r="A201" s="33"/>
      <c r="B201" s="75" t="s">
        <v>400</v>
      </c>
      <c r="C201" s="5" t="s">
        <v>347</v>
      </c>
      <c r="D201" s="6">
        <v>89.77</v>
      </c>
      <c r="E201" s="6"/>
      <c r="F201" s="7">
        <f t="shared" si="7"/>
        <v>0</v>
      </c>
    </row>
    <row r="202" spans="1:6" s="26" customFormat="1">
      <c r="A202" s="33"/>
      <c r="B202" s="75" t="s">
        <v>397</v>
      </c>
      <c r="C202" s="5" t="s">
        <v>347</v>
      </c>
      <c r="D202" s="6">
        <v>65.48</v>
      </c>
      <c r="E202" s="6"/>
      <c r="F202" s="7">
        <f t="shared" si="7"/>
        <v>0</v>
      </c>
    </row>
    <row r="203" spans="1:6" s="26" customFormat="1">
      <c r="A203" s="33"/>
      <c r="B203" s="75" t="s">
        <v>398</v>
      </c>
      <c r="C203" s="5" t="s">
        <v>347</v>
      </c>
      <c r="D203" s="6">
        <v>65.48</v>
      </c>
      <c r="E203" s="6"/>
      <c r="F203" s="7">
        <f t="shared" si="7"/>
        <v>0</v>
      </c>
    </row>
    <row r="204" spans="1:6" s="26" customFormat="1">
      <c r="A204" s="33"/>
      <c r="B204" s="75" t="s">
        <v>401</v>
      </c>
      <c r="C204" s="5" t="s">
        <v>347</v>
      </c>
      <c r="D204" s="6">
        <v>65.48</v>
      </c>
      <c r="E204" s="6"/>
      <c r="F204" s="7">
        <f t="shared" si="7"/>
        <v>0</v>
      </c>
    </row>
    <row r="205" spans="1:6" s="26" customFormat="1">
      <c r="A205" s="33"/>
      <c r="B205" s="75" t="s">
        <v>402</v>
      </c>
      <c r="C205" s="5" t="s">
        <v>347</v>
      </c>
      <c r="D205" s="6">
        <v>10.199999999999999</v>
      </c>
      <c r="E205" s="6"/>
      <c r="F205" s="7">
        <f t="shared" si="7"/>
        <v>0</v>
      </c>
    </row>
    <row r="206" spans="1:6" s="26" customFormat="1" ht="45">
      <c r="A206" s="33">
        <v>88</v>
      </c>
      <c r="B206" s="75" t="s">
        <v>424</v>
      </c>
      <c r="C206" s="5"/>
      <c r="D206" s="6"/>
      <c r="E206" s="6"/>
      <c r="F206" s="7">
        <f t="shared" si="7"/>
        <v>0</v>
      </c>
    </row>
    <row r="207" spans="1:6" s="26" customFormat="1">
      <c r="A207" s="33"/>
      <c r="B207" s="75" t="s">
        <v>399</v>
      </c>
      <c r="C207" s="5" t="s">
        <v>245</v>
      </c>
      <c r="D207" s="6">
        <v>121.65</v>
      </c>
      <c r="E207" s="6"/>
      <c r="F207" s="7">
        <f t="shared" si="7"/>
        <v>0</v>
      </c>
    </row>
    <row r="208" spans="1:6" s="26" customFormat="1">
      <c r="A208" s="33"/>
      <c r="B208" s="75" t="s">
        <v>400</v>
      </c>
      <c r="C208" s="5" t="s">
        <v>245</v>
      </c>
      <c r="D208" s="6">
        <v>313.12</v>
      </c>
      <c r="E208" s="6"/>
      <c r="F208" s="7">
        <f t="shared" si="7"/>
        <v>0</v>
      </c>
    </row>
    <row r="209" spans="1:6" s="26" customFormat="1">
      <c r="A209" s="33"/>
      <c r="B209" s="75" t="s">
        <v>397</v>
      </c>
      <c r="C209" s="5" t="s">
        <v>245</v>
      </c>
      <c r="D209" s="6">
        <v>331.63</v>
      </c>
      <c r="E209" s="6"/>
      <c r="F209" s="7">
        <f t="shared" si="7"/>
        <v>0</v>
      </c>
    </row>
    <row r="210" spans="1:6" s="26" customFormat="1">
      <c r="A210" s="33"/>
      <c r="B210" s="75" t="s">
        <v>398</v>
      </c>
      <c r="C210" s="5" t="s">
        <v>245</v>
      </c>
      <c r="D210" s="6">
        <v>331.63</v>
      </c>
      <c r="E210" s="6"/>
      <c r="F210" s="7">
        <f t="shared" si="7"/>
        <v>0</v>
      </c>
    </row>
    <row r="211" spans="1:6" s="26" customFormat="1">
      <c r="A211" s="33"/>
      <c r="B211" s="75" t="s">
        <v>401</v>
      </c>
      <c r="C211" s="5" t="s">
        <v>245</v>
      </c>
      <c r="D211" s="6">
        <v>331.63</v>
      </c>
      <c r="E211" s="6"/>
      <c r="F211" s="7">
        <f t="shared" si="7"/>
        <v>0</v>
      </c>
    </row>
    <row r="212" spans="1:6" s="26" customFormat="1" ht="60">
      <c r="A212" s="33">
        <v>89</v>
      </c>
      <c r="B212" s="75" t="s">
        <v>425</v>
      </c>
      <c r="C212" s="5"/>
      <c r="D212" s="6"/>
      <c r="E212" s="6"/>
      <c r="F212" s="7">
        <f t="shared" si="7"/>
        <v>0</v>
      </c>
    </row>
    <row r="213" spans="1:6" s="26" customFormat="1">
      <c r="A213" s="33"/>
      <c r="B213" s="75" t="s">
        <v>399</v>
      </c>
      <c r="C213" s="5" t="s">
        <v>347</v>
      </c>
      <c r="D213" s="6">
        <f>1056.16+393.75</f>
        <v>1449.91</v>
      </c>
      <c r="E213" s="6"/>
      <c r="F213" s="7">
        <f t="shared" si="7"/>
        <v>0</v>
      </c>
    </row>
    <row r="214" spans="1:6" s="26" customFormat="1">
      <c r="A214" s="33"/>
      <c r="B214" s="75" t="s">
        <v>400</v>
      </c>
      <c r="C214" s="5" t="s">
        <v>347</v>
      </c>
      <c r="D214" s="6">
        <f>1238.36+1015</f>
        <v>2253.3599999999997</v>
      </c>
      <c r="E214" s="6"/>
      <c r="F214" s="7">
        <f t="shared" si="7"/>
        <v>0</v>
      </c>
    </row>
    <row r="215" spans="1:6" s="26" customFormat="1">
      <c r="A215" s="33"/>
      <c r="B215" s="75" t="s">
        <v>397</v>
      </c>
      <c r="C215" s="5" t="s">
        <v>347</v>
      </c>
      <c r="D215" s="6">
        <f>1238.36+1160</f>
        <v>2398.3599999999997</v>
      </c>
      <c r="E215" s="6"/>
      <c r="F215" s="7">
        <f t="shared" si="7"/>
        <v>0</v>
      </c>
    </row>
    <row r="216" spans="1:6" s="26" customFormat="1">
      <c r="A216" s="33"/>
      <c r="B216" s="75" t="s">
        <v>398</v>
      </c>
      <c r="C216" s="5" t="s">
        <v>347</v>
      </c>
      <c r="D216" s="6">
        <f>1238.36+1160</f>
        <v>2398.3599999999997</v>
      </c>
      <c r="E216" s="6"/>
      <c r="F216" s="7">
        <f t="shared" si="7"/>
        <v>0</v>
      </c>
    </row>
    <row r="217" spans="1:6" s="26" customFormat="1">
      <c r="A217" s="33"/>
      <c r="B217" s="75" t="s">
        <v>401</v>
      </c>
      <c r="C217" s="5" t="s">
        <v>347</v>
      </c>
      <c r="D217" s="6">
        <f>1238.36+1160</f>
        <v>2398.3599999999997</v>
      </c>
      <c r="E217" s="6"/>
      <c r="F217" s="7">
        <f t="shared" si="7"/>
        <v>0</v>
      </c>
    </row>
    <row r="218" spans="1:6" s="26" customFormat="1">
      <c r="A218" s="33"/>
      <c r="B218" s="75" t="s">
        <v>402</v>
      </c>
      <c r="C218" s="5" t="s">
        <v>347</v>
      </c>
      <c r="D218" s="6">
        <f>223.23+145</f>
        <v>368.23</v>
      </c>
      <c r="E218" s="6"/>
      <c r="F218" s="7">
        <f t="shared" si="7"/>
        <v>0</v>
      </c>
    </row>
    <row r="219" spans="1:6" s="26" customFormat="1" ht="150">
      <c r="A219" s="33">
        <v>90</v>
      </c>
      <c r="B219" s="75" t="s">
        <v>426</v>
      </c>
      <c r="C219" s="5"/>
      <c r="D219" s="6"/>
      <c r="E219" s="6"/>
      <c r="F219" s="7">
        <f t="shared" si="7"/>
        <v>0</v>
      </c>
    </row>
    <row r="220" spans="1:6" s="26" customFormat="1">
      <c r="A220" s="33"/>
      <c r="B220" s="75" t="s">
        <v>399</v>
      </c>
      <c r="C220" s="5" t="s">
        <v>347</v>
      </c>
      <c r="D220" s="6">
        <f>1056.16+393.75</f>
        <v>1449.91</v>
      </c>
      <c r="E220" s="6"/>
      <c r="F220" s="7">
        <f t="shared" si="7"/>
        <v>0</v>
      </c>
    </row>
    <row r="221" spans="1:6" s="26" customFormat="1">
      <c r="A221" s="33"/>
      <c r="B221" s="75" t="s">
        <v>400</v>
      </c>
      <c r="C221" s="5" t="s">
        <v>347</v>
      </c>
      <c r="D221" s="6">
        <f>1238.36+1015</f>
        <v>2253.3599999999997</v>
      </c>
      <c r="E221" s="6"/>
      <c r="F221" s="7">
        <f t="shared" si="7"/>
        <v>0</v>
      </c>
    </row>
    <row r="222" spans="1:6" s="26" customFormat="1">
      <c r="A222" s="33"/>
      <c r="B222" s="75" t="s">
        <v>397</v>
      </c>
      <c r="C222" s="5" t="s">
        <v>347</v>
      </c>
      <c r="D222" s="6">
        <f>1238.36+1160</f>
        <v>2398.3599999999997</v>
      </c>
      <c r="E222" s="6"/>
      <c r="F222" s="7">
        <f t="shared" si="7"/>
        <v>0</v>
      </c>
    </row>
    <row r="223" spans="1:6" s="26" customFormat="1">
      <c r="A223" s="33"/>
      <c r="B223" s="75" t="s">
        <v>398</v>
      </c>
      <c r="C223" s="5" t="s">
        <v>347</v>
      </c>
      <c r="D223" s="6">
        <f>1238.36+1160</f>
        <v>2398.3599999999997</v>
      </c>
      <c r="E223" s="6"/>
      <c r="F223" s="7">
        <f t="shared" si="7"/>
        <v>0</v>
      </c>
    </row>
    <row r="224" spans="1:6" s="26" customFormat="1">
      <c r="A224" s="33"/>
      <c r="B224" s="75" t="s">
        <v>401</v>
      </c>
      <c r="C224" s="5" t="s">
        <v>347</v>
      </c>
      <c r="D224" s="6">
        <f>1238.36+1160</f>
        <v>2398.3599999999997</v>
      </c>
      <c r="E224" s="6"/>
      <c r="F224" s="7">
        <f t="shared" si="7"/>
        <v>0</v>
      </c>
    </row>
    <row r="225" spans="1:6" s="26" customFormat="1">
      <c r="A225" s="33"/>
      <c r="B225" s="75" t="s">
        <v>402</v>
      </c>
      <c r="C225" s="5" t="s">
        <v>347</v>
      </c>
      <c r="D225" s="6">
        <f>223.23+145</f>
        <v>368.23</v>
      </c>
      <c r="E225" s="6"/>
      <c r="F225" s="7">
        <f t="shared" si="7"/>
        <v>0</v>
      </c>
    </row>
    <row r="226" spans="1:6" s="26" customFormat="1" ht="120">
      <c r="A226" s="33">
        <v>91</v>
      </c>
      <c r="B226" s="75" t="s">
        <v>427</v>
      </c>
      <c r="C226" s="5"/>
      <c r="D226" s="6"/>
      <c r="E226" s="6"/>
      <c r="F226" s="7">
        <f t="shared" si="7"/>
        <v>0</v>
      </c>
    </row>
    <row r="227" spans="1:6" s="26" customFormat="1">
      <c r="A227" s="33"/>
      <c r="B227" s="75" t="s">
        <v>399</v>
      </c>
      <c r="C227" s="5" t="s">
        <v>347</v>
      </c>
      <c r="D227" s="6">
        <v>737.28</v>
      </c>
      <c r="E227" s="6"/>
      <c r="F227" s="7">
        <f t="shared" si="7"/>
        <v>0</v>
      </c>
    </row>
    <row r="228" spans="1:6" s="26" customFormat="1">
      <c r="A228" s="33"/>
      <c r="B228" s="75" t="s">
        <v>400</v>
      </c>
      <c r="C228" s="5" t="s">
        <v>347</v>
      </c>
      <c r="D228" s="6">
        <v>351.36</v>
      </c>
      <c r="E228" s="6"/>
      <c r="F228" s="7">
        <f t="shared" si="7"/>
        <v>0</v>
      </c>
    </row>
    <row r="229" spans="1:6" s="26" customFormat="1">
      <c r="A229" s="33"/>
      <c r="B229" s="75" t="s">
        <v>397</v>
      </c>
      <c r="C229" s="5" t="s">
        <v>347</v>
      </c>
      <c r="D229" s="6">
        <v>351.36</v>
      </c>
      <c r="E229" s="6"/>
      <c r="F229" s="7">
        <f t="shared" si="7"/>
        <v>0</v>
      </c>
    </row>
    <row r="230" spans="1:6" s="26" customFormat="1">
      <c r="A230" s="33"/>
      <c r="B230" s="75" t="s">
        <v>398</v>
      </c>
      <c r="C230" s="5" t="s">
        <v>347</v>
      </c>
      <c r="D230" s="6">
        <v>351.36</v>
      </c>
      <c r="E230" s="6"/>
      <c r="F230" s="7">
        <f t="shared" si="7"/>
        <v>0</v>
      </c>
    </row>
    <row r="231" spans="1:6" s="26" customFormat="1">
      <c r="A231" s="33"/>
      <c r="B231" s="75" t="s">
        <v>401</v>
      </c>
      <c r="C231" s="5" t="s">
        <v>347</v>
      </c>
      <c r="D231" s="6">
        <v>351.36</v>
      </c>
      <c r="E231" s="6"/>
      <c r="F231" s="7">
        <f t="shared" si="7"/>
        <v>0</v>
      </c>
    </row>
    <row r="232" spans="1:6" s="26" customFormat="1">
      <c r="A232" s="33"/>
      <c r="B232" s="75" t="s">
        <v>402</v>
      </c>
      <c r="C232" s="5" t="s">
        <v>347</v>
      </c>
      <c r="D232" s="6">
        <v>462</v>
      </c>
      <c r="E232" s="6"/>
      <c r="F232" s="7">
        <f t="shared" si="7"/>
        <v>0</v>
      </c>
    </row>
    <row r="233" spans="1:6" s="26" customFormat="1" ht="90">
      <c r="A233" s="33">
        <v>92</v>
      </c>
      <c r="B233" s="75" t="s">
        <v>428</v>
      </c>
      <c r="C233" s="5"/>
      <c r="D233" s="6"/>
      <c r="E233" s="6"/>
      <c r="F233" s="7">
        <f t="shared" si="7"/>
        <v>0</v>
      </c>
    </row>
    <row r="234" spans="1:6" s="26" customFormat="1">
      <c r="A234" s="33"/>
      <c r="B234" s="75" t="s">
        <v>400</v>
      </c>
      <c r="C234" s="5" t="s">
        <v>347</v>
      </c>
      <c r="D234" s="6">
        <v>358.52</v>
      </c>
      <c r="E234" s="6"/>
      <c r="F234" s="7">
        <f t="shared" si="7"/>
        <v>0</v>
      </c>
    </row>
    <row r="235" spans="1:6" s="26" customFormat="1">
      <c r="A235" s="33"/>
      <c r="B235" s="75" t="s">
        <v>397</v>
      </c>
      <c r="C235" s="5" t="s">
        <v>347</v>
      </c>
      <c r="D235" s="6">
        <v>408.02</v>
      </c>
      <c r="E235" s="6"/>
      <c r="F235" s="7">
        <f t="shared" si="7"/>
        <v>0</v>
      </c>
    </row>
    <row r="236" spans="1:6" s="26" customFormat="1">
      <c r="A236" s="33"/>
      <c r="B236" s="75" t="s">
        <v>398</v>
      </c>
      <c r="C236" s="5" t="s">
        <v>347</v>
      </c>
      <c r="D236" s="6">
        <v>408.02</v>
      </c>
      <c r="E236" s="6"/>
      <c r="F236" s="7">
        <f t="shared" si="7"/>
        <v>0</v>
      </c>
    </row>
    <row r="237" spans="1:6" s="26" customFormat="1">
      <c r="A237" s="33"/>
      <c r="B237" s="75" t="s">
        <v>401</v>
      </c>
      <c r="C237" s="5" t="s">
        <v>347</v>
      </c>
      <c r="D237" s="6">
        <v>408.02</v>
      </c>
      <c r="E237" s="6"/>
      <c r="F237" s="7">
        <f t="shared" si="7"/>
        <v>0</v>
      </c>
    </row>
    <row r="238" spans="1:6" s="26" customFormat="1" ht="105">
      <c r="A238" s="33">
        <v>93</v>
      </c>
      <c r="B238" s="75" t="s">
        <v>429</v>
      </c>
      <c r="C238" s="5"/>
      <c r="D238" s="6"/>
      <c r="E238" s="6"/>
      <c r="F238" s="7">
        <f t="shared" si="7"/>
        <v>0</v>
      </c>
    </row>
    <row r="239" spans="1:6" s="26" customFormat="1">
      <c r="A239" s="33"/>
      <c r="B239" s="75" t="s">
        <v>400</v>
      </c>
      <c r="C239" s="5" t="s">
        <v>347</v>
      </c>
      <c r="D239" s="6">
        <v>93.02</v>
      </c>
      <c r="E239" s="6"/>
      <c r="F239" s="7">
        <f t="shared" si="7"/>
        <v>0</v>
      </c>
    </row>
    <row r="240" spans="1:6" s="26" customFormat="1">
      <c r="A240" s="33"/>
      <c r="B240" s="75" t="s">
        <v>397</v>
      </c>
      <c r="C240" s="5" t="s">
        <v>347</v>
      </c>
      <c r="D240" s="6">
        <v>68.680000000000007</v>
      </c>
      <c r="E240" s="6"/>
      <c r="F240" s="7">
        <f t="shared" si="7"/>
        <v>0</v>
      </c>
    </row>
    <row r="241" spans="1:6" s="26" customFormat="1">
      <c r="A241" s="33"/>
      <c r="B241" s="75" t="s">
        <v>398</v>
      </c>
      <c r="C241" s="5" t="s">
        <v>347</v>
      </c>
      <c r="D241" s="6">
        <v>68.680000000000007</v>
      </c>
      <c r="E241" s="6"/>
      <c r="F241" s="7">
        <f t="shared" si="7"/>
        <v>0</v>
      </c>
    </row>
    <row r="242" spans="1:6" s="26" customFormat="1">
      <c r="A242" s="33"/>
      <c r="B242" s="75" t="s">
        <v>401</v>
      </c>
      <c r="C242" s="5" t="s">
        <v>347</v>
      </c>
      <c r="D242" s="6">
        <v>68.680000000000007</v>
      </c>
      <c r="E242" s="6"/>
      <c r="F242" s="7">
        <f t="shared" si="7"/>
        <v>0</v>
      </c>
    </row>
    <row r="243" spans="1:6" s="26" customFormat="1" ht="75">
      <c r="A243" s="33">
        <v>94</v>
      </c>
      <c r="B243" s="75" t="s">
        <v>430</v>
      </c>
      <c r="C243" s="5"/>
      <c r="D243" s="6"/>
      <c r="E243" s="6"/>
      <c r="F243" s="7">
        <f t="shared" si="7"/>
        <v>0</v>
      </c>
    </row>
    <row r="244" spans="1:6" s="26" customFormat="1">
      <c r="A244" s="33"/>
      <c r="B244" s="75" t="s">
        <v>400</v>
      </c>
      <c r="C244" s="5" t="s">
        <v>347</v>
      </c>
      <c r="D244" s="6">
        <v>373.4</v>
      </c>
      <c r="E244" s="6"/>
      <c r="F244" s="7">
        <f t="shared" si="7"/>
        <v>0</v>
      </c>
    </row>
    <row r="245" spans="1:6" s="26" customFormat="1">
      <c r="A245" s="33"/>
      <c r="B245" s="75" t="s">
        <v>397</v>
      </c>
      <c r="C245" s="5" t="s">
        <v>347</v>
      </c>
      <c r="D245" s="6">
        <v>364.65</v>
      </c>
      <c r="E245" s="6"/>
      <c r="F245" s="7">
        <f t="shared" si="7"/>
        <v>0</v>
      </c>
    </row>
    <row r="246" spans="1:6" s="26" customFormat="1">
      <c r="A246" s="33"/>
      <c r="B246" s="75" t="s">
        <v>398</v>
      </c>
      <c r="C246" s="5" t="s">
        <v>347</v>
      </c>
      <c r="D246" s="6">
        <v>364.65</v>
      </c>
      <c r="E246" s="6"/>
      <c r="F246" s="7">
        <f t="shared" si="7"/>
        <v>0</v>
      </c>
    </row>
    <row r="247" spans="1:6" s="26" customFormat="1">
      <c r="A247" s="33"/>
      <c r="B247" s="75" t="s">
        <v>401</v>
      </c>
      <c r="C247" s="5" t="s">
        <v>347</v>
      </c>
      <c r="D247" s="6">
        <v>364.65</v>
      </c>
      <c r="E247" s="6"/>
      <c r="F247" s="7">
        <f t="shared" si="7"/>
        <v>0</v>
      </c>
    </row>
    <row r="248" spans="1:6" s="26" customFormat="1" ht="75">
      <c r="A248" s="33">
        <v>95</v>
      </c>
      <c r="B248" s="75" t="s">
        <v>431</v>
      </c>
      <c r="C248" s="5"/>
      <c r="D248" s="6"/>
      <c r="E248" s="6"/>
      <c r="F248" s="7">
        <f t="shared" si="7"/>
        <v>0</v>
      </c>
    </row>
    <row r="249" spans="1:6" s="26" customFormat="1">
      <c r="A249" s="33"/>
      <c r="B249" s="75" t="s">
        <v>399</v>
      </c>
      <c r="C249" s="5" t="s">
        <v>347</v>
      </c>
      <c r="D249" s="6">
        <v>326.3</v>
      </c>
      <c r="E249" s="6"/>
      <c r="F249" s="7">
        <f t="shared" si="7"/>
        <v>0</v>
      </c>
    </row>
    <row r="250" spans="1:6" s="26" customFormat="1">
      <c r="A250" s="33"/>
      <c r="B250" s="75" t="s">
        <v>400</v>
      </c>
      <c r="C250" s="5" t="s">
        <v>347</v>
      </c>
      <c r="D250" s="6">
        <v>344.8</v>
      </c>
      <c r="E250" s="6"/>
      <c r="F250" s="7">
        <f t="shared" si="7"/>
        <v>0</v>
      </c>
    </row>
    <row r="251" spans="1:6" s="26" customFormat="1">
      <c r="A251" s="33"/>
      <c r="B251" s="75" t="s">
        <v>397</v>
      </c>
      <c r="C251" s="5" t="s">
        <v>347</v>
      </c>
      <c r="D251" s="6">
        <v>364.96</v>
      </c>
      <c r="E251" s="6"/>
      <c r="F251" s="7">
        <f t="shared" si="7"/>
        <v>0</v>
      </c>
    </row>
    <row r="252" spans="1:6" s="26" customFormat="1">
      <c r="A252" s="33"/>
      <c r="B252" s="75" t="s">
        <v>398</v>
      </c>
      <c r="C252" s="5" t="s">
        <v>347</v>
      </c>
      <c r="D252" s="6">
        <v>364.96</v>
      </c>
      <c r="E252" s="6"/>
      <c r="F252" s="7">
        <f t="shared" si="7"/>
        <v>0</v>
      </c>
    </row>
    <row r="253" spans="1:6" s="26" customFormat="1">
      <c r="A253" s="33"/>
      <c r="B253" s="75" t="s">
        <v>401</v>
      </c>
      <c r="C253" s="5" t="s">
        <v>347</v>
      </c>
      <c r="D253" s="6">
        <v>364.96</v>
      </c>
      <c r="E253" s="6"/>
      <c r="F253" s="7">
        <f t="shared" si="7"/>
        <v>0</v>
      </c>
    </row>
    <row r="254" spans="1:6" s="26" customFormat="1">
      <c r="A254" s="33"/>
      <c r="B254" s="75" t="s">
        <v>402</v>
      </c>
      <c r="C254" s="5" t="s">
        <v>347</v>
      </c>
      <c r="D254" s="6">
        <v>254.08</v>
      </c>
      <c r="E254" s="6"/>
      <c r="F254" s="7">
        <f t="shared" si="7"/>
        <v>0</v>
      </c>
    </row>
    <row r="255" spans="1:6" s="26" customFormat="1" ht="75">
      <c r="A255" s="33">
        <v>96</v>
      </c>
      <c r="B255" s="75" t="s">
        <v>432</v>
      </c>
      <c r="C255" s="5"/>
      <c r="D255" s="6"/>
      <c r="E255" s="6"/>
      <c r="F255" s="7">
        <f t="shared" si="7"/>
        <v>0</v>
      </c>
    </row>
    <row r="256" spans="1:6" s="26" customFormat="1">
      <c r="A256" s="33"/>
      <c r="B256" s="75" t="s">
        <v>399</v>
      </c>
      <c r="C256" s="5" t="s">
        <v>347</v>
      </c>
      <c r="D256" s="6">
        <v>327.56</v>
      </c>
      <c r="E256" s="6"/>
      <c r="F256" s="7">
        <f t="shared" si="7"/>
        <v>0</v>
      </c>
    </row>
    <row r="257" spans="1:6" s="26" customFormat="1">
      <c r="A257" s="33"/>
      <c r="B257" s="75" t="s">
        <v>400</v>
      </c>
      <c r="C257" s="5" t="s">
        <v>347</v>
      </c>
      <c r="D257" s="6">
        <v>573.02</v>
      </c>
      <c r="E257" s="6"/>
      <c r="F257" s="7">
        <f t="shared" si="7"/>
        <v>0</v>
      </c>
    </row>
    <row r="258" spans="1:6" s="26" customFormat="1">
      <c r="A258" s="33"/>
      <c r="B258" s="75" t="s">
        <v>397</v>
      </c>
      <c r="C258" s="5" t="s">
        <v>347</v>
      </c>
      <c r="D258" s="6">
        <v>649.37</v>
      </c>
      <c r="E258" s="6"/>
      <c r="F258" s="7">
        <f t="shared" si="7"/>
        <v>0</v>
      </c>
    </row>
    <row r="259" spans="1:6" s="26" customFormat="1">
      <c r="A259" s="33"/>
      <c r="B259" s="75" t="s">
        <v>398</v>
      </c>
      <c r="C259" s="5" t="s">
        <v>347</v>
      </c>
      <c r="D259" s="6">
        <v>649.37</v>
      </c>
      <c r="E259" s="6"/>
      <c r="F259" s="7">
        <f t="shared" si="7"/>
        <v>0</v>
      </c>
    </row>
    <row r="260" spans="1:6" s="26" customFormat="1">
      <c r="A260" s="33"/>
      <c r="B260" s="75" t="s">
        <v>401</v>
      </c>
      <c r="C260" s="5" t="s">
        <v>347</v>
      </c>
      <c r="D260" s="6">
        <v>649.37</v>
      </c>
      <c r="E260" s="6"/>
      <c r="F260" s="7">
        <f t="shared" si="7"/>
        <v>0</v>
      </c>
    </row>
    <row r="261" spans="1:6" s="26" customFormat="1">
      <c r="A261" s="33"/>
      <c r="B261" s="75" t="s">
        <v>402</v>
      </c>
      <c r="C261" s="5" t="s">
        <v>347</v>
      </c>
      <c r="D261" s="6">
        <v>323.06</v>
      </c>
      <c r="E261" s="6"/>
      <c r="F261" s="7">
        <f t="shared" si="7"/>
        <v>0</v>
      </c>
    </row>
    <row r="262" spans="1:6" s="26" customFormat="1" ht="120">
      <c r="A262" s="33">
        <v>97</v>
      </c>
      <c r="B262" s="75" t="s">
        <v>433</v>
      </c>
      <c r="C262" s="5"/>
      <c r="D262" s="6"/>
      <c r="E262" s="6"/>
      <c r="F262" s="7">
        <f t="shared" si="7"/>
        <v>0</v>
      </c>
    </row>
    <row r="263" spans="1:6" s="26" customFormat="1">
      <c r="A263" s="33"/>
      <c r="B263" s="75" t="s">
        <v>399</v>
      </c>
      <c r="C263" s="5" t="s">
        <v>347</v>
      </c>
      <c r="D263" s="6">
        <v>265.86</v>
      </c>
      <c r="E263" s="6"/>
      <c r="F263" s="7">
        <f t="shared" ref="F263:F326" si="8">E263*D263</f>
        <v>0</v>
      </c>
    </row>
    <row r="264" spans="1:6" s="26" customFormat="1">
      <c r="A264" s="33"/>
      <c r="B264" s="75" t="s">
        <v>400</v>
      </c>
      <c r="C264" s="5" t="s">
        <v>347</v>
      </c>
      <c r="D264" s="6">
        <v>673.82</v>
      </c>
      <c r="E264" s="6"/>
      <c r="F264" s="7">
        <f t="shared" si="8"/>
        <v>0</v>
      </c>
    </row>
    <row r="265" spans="1:6" s="26" customFormat="1">
      <c r="A265" s="33"/>
      <c r="B265" s="75" t="s">
        <v>397</v>
      </c>
      <c r="C265" s="5" t="s">
        <v>347</v>
      </c>
      <c r="D265" s="6">
        <v>770.33</v>
      </c>
      <c r="E265" s="6"/>
      <c r="F265" s="7">
        <f t="shared" si="8"/>
        <v>0</v>
      </c>
    </row>
    <row r="266" spans="1:6" s="26" customFormat="1">
      <c r="A266" s="33"/>
      <c r="B266" s="75" t="s">
        <v>398</v>
      </c>
      <c r="C266" s="5" t="s">
        <v>347</v>
      </c>
      <c r="D266" s="6">
        <v>770.33</v>
      </c>
      <c r="E266" s="6"/>
      <c r="F266" s="7">
        <f t="shared" si="8"/>
        <v>0</v>
      </c>
    </row>
    <row r="267" spans="1:6" s="26" customFormat="1">
      <c r="A267" s="33"/>
      <c r="B267" s="75" t="s">
        <v>401</v>
      </c>
      <c r="C267" s="5" t="s">
        <v>347</v>
      </c>
      <c r="D267" s="6">
        <v>770.33</v>
      </c>
      <c r="E267" s="6"/>
      <c r="F267" s="7">
        <f t="shared" si="8"/>
        <v>0</v>
      </c>
    </row>
    <row r="268" spans="1:6" s="26" customFormat="1">
      <c r="A268" s="33"/>
      <c r="B268" s="75" t="s">
        <v>402</v>
      </c>
      <c r="C268" s="5" t="s">
        <v>347</v>
      </c>
      <c r="D268" s="6">
        <v>257.14</v>
      </c>
      <c r="E268" s="6"/>
      <c r="F268" s="7">
        <f t="shared" si="8"/>
        <v>0</v>
      </c>
    </row>
    <row r="269" spans="1:6" s="26" customFormat="1" ht="30">
      <c r="A269" s="33">
        <v>98</v>
      </c>
      <c r="B269" s="75" t="s">
        <v>434</v>
      </c>
      <c r="C269" s="5"/>
      <c r="D269" s="6"/>
      <c r="E269" s="6"/>
      <c r="F269" s="7">
        <f t="shared" si="8"/>
        <v>0</v>
      </c>
    </row>
    <row r="270" spans="1:6" s="26" customFormat="1">
      <c r="A270" s="33"/>
      <c r="B270" s="75" t="s">
        <v>399</v>
      </c>
      <c r="C270" s="5" t="s">
        <v>18</v>
      </c>
      <c r="D270" s="6">
        <v>8</v>
      </c>
      <c r="E270" s="6"/>
      <c r="F270" s="7">
        <f t="shared" si="8"/>
        <v>0</v>
      </c>
    </row>
    <row r="271" spans="1:6" s="26" customFormat="1">
      <c r="A271" s="33"/>
      <c r="B271" s="75" t="s">
        <v>400</v>
      </c>
      <c r="C271" s="5" t="s">
        <v>18</v>
      </c>
      <c r="D271" s="6">
        <v>180</v>
      </c>
      <c r="E271" s="6"/>
      <c r="F271" s="7">
        <f t="shared" si="8"/>
        <v>0</v>
      </c>
    </row>
    <row r="272" spans="1:6" s="26" customFormat="1">
      <c r="A272" s="33"/>
      <c r="B272" s="75" t="s">
        <v>397</v>
      </c>
      <c r="C272" s="5" t="s">
        <v>18</v>
      </c>
      <c r="D272" s="6">
        <v>144</v>
      </c>
      <c r="E272" s="6"/>
      <c r="F272" s="7">
        <f t="shared" si="8"/>
        <v>0</v>
      </c>
    </row>
    <row r="273" spans="1:6" s="26" customFormat="1">
      <c r="A273" s="33"/>
      <c r="B273" s="75" t="s">
        <v>398</v>
      </c>
      <c r="C273" s="5" t="s">
        <v>18</v>
      </c>
      <c r="D273" s="6">
        <v>144</v>
      </c>
      <c r="E273" s="6"/>
      <c r="F273" s="7">
        <f t="shared" si="8"/>
        <v>0</v>
      </c>
    </row>
    <row r="274" spans="1:6" s="26" customFormat="1">
      <c r="A274" s="33"/>
      <c r="B274" s="75" t="s">
        <v>401</v>
      </c>
      <c r="C274" s="5" t="s">
        <v>18</v>
      </c>
      <c r="D274" s="6">
        <v>156</v>
      </c>
      <c r="E274" s="6"/>
      <c r="F274" s="7">
        <f t="shared" si="8"/>
        <v>0</v>
      </c>
    </row>
    <row r="275" spans="1:6" s="26" customFormat="1">
      <c r="A275" s="33"/>
      <c r="B275" s="75" t="s">
        <v>402</v>
      </c>
      <c r="C275" s="5" t="s">
        <v>18</v>
      </c>
      <c r="D275" s="6">
        <v>8</v>
      </c>
      <c r="E275" s="6"/>
      <c r="F275" s="7">
        <f t="shared" si="8"/>
        <v>0</v>
      </c>
    </row>
    <row r="276" spans="1:6" s="26" customFormat="1" ht="30">
      <c r="A276" s="33">
        <v>99</v>
      </c>
      <c r="B276" s="75" t="s">
        <v>435</v>
      </c>
      <c r="C276" s="5"/>
      <c r="D276" s="6"/>
      <c r="E276" s="6"/>
      <c r="F276" s="7">
        <f t="shared" si="8"/>
        <v>0</v>
      </c>
    </row>
    <row r="277" spans="1:6" s="26" customFormat="1">
      <c r="A277" s="33"/>
      <c r="B277" s="75" t="s">
        <v>399</v>
      </c>
      <c r="C277" s="5" t="s">
        <v>18</v>
      </c>
      <c r="D277" s="6">
        <v>2</v>
      </c>
      <c r="E277" s="6"/>
      <c r="F277" s="7">
        <f t="shared" si="8"/>
        <v>0</v>
      </c>
    </row>
    <row r="278" spans="1:6" s="26" customFormat="1">
      <c r="A278" s="33"/>
      <c r="B278" s="75" t="s">
        <v>400</v>
      </c>
      <c r="C278" s="5" t="s">
        <v>18</v>
      </c>
      <c r="D278" s="6">
        <v>60</v>
      </c>
      <c r="E278" s="6"/>
      <c r="F278" s="7">
        <f t="shared" si="8"/>
        <v>0</v>
      </c>
    </row>
    <row r="279" spans="1:6" s="26" customFormat="1">
      <c r="A279" s="33"/>
      <c r="B279" s="75" t="s">
        <v>397</v>
      </c>
      <c r="C279" s="5" t="s">
        <v>18</v>
      </c>
      <c r="D279" s="6">
        <v>48</v>
      </c>
      <c r="E279" s="6"/>
      <c r="F279" s="7">
        <f t="shared" si="8"/>
        <v>0</v>
      </c>
    </row>
    <row r="280" spans="1:6" s="26" customFormat="1">
      <c r="A280" s="33"/>
      <c r="B280" s="75" t="s">
        <v>398</v>
      </c>
      <c r="C280" s="5" t="s">
        <v>18</v>
      </c>
      <c r="D280" s="6">
        <v>72</v>
      </c>
      <c r="E280" s="6"/>
      <c r="F280" s="7">
        <f t="shared" si="8"/>
        <v>0</v>
      </c>
    </row>
    <row r="281" spans="1:6" s="26" customFormat="1">
      <c r="A281" s="33"/>
      <c r="B281" s="75" t="s">
        <v>401</v>
      </c>
      <c r="C281" s="5" t="s">
        <v>18</v>
      </c>
      <c r="D281" s="6">
        <v>52</v>
      </c>
      <c r="E281" s="6"/>
      <c r="F281" s="7">
        <f t="shared" si="8"/>
        <v>0</v>
      </c>
    </row>
    <row r="282" spans="1:6" s="26" customFormat="1">
      <c r="A282" s="33"/>
      <c r="B282" s="75" t="s">
        <v>402</v>
      </c>
      <c r="C282" s="5" t="s">
        <v>18</v>
      </c>
      <c r="D282" s="6">
        <v>4</v>
      </c>
      <c r="E282" s="6"/>
      <c r="F282" s="7">
        <f t="shared" si="8"/>
        <v>0</v>
      </c>
    </row>
    <row r="283" spans="1:6" s="26" customFormat="1" ht="45">
      <c r="A283" s="33">
        <v>100</v>
      </c>
      <c r="B283" s="75" t="s">
        <v>436</v>
      </c>
      <c r="C283" s="5"/>
      <c r="D283" s="6"/>
      <c r="E283" s="6"/>
      <c r="F283" s="7">
        <f t="shared" si="8"/>
        <v>0</v>
      </c>
    </row>
    <row r="284" spans="1:6" s="26" customFormat="1">
      <c r="A284" s="33"/>
      <c r="B284" s="75" t="s">
        <v>399</v>
      </c>
      <c r="C284" s="5" t="s">
        <v>18</v>
      </c>
      <c r="D284" s="6">
        <v>2</v>
      </c>
      <c r="E284" s="6"/>
      <c r="F284" s="7">
        <f t="shared" si="8"/>
        <v>0</v>
      </c>
    </row>
    <row r="285" spans="1:6" s="26" customFormat="1">
      <c r="A285" s="33"/>
      <c r="B285" s="75" t="s">
        <v>400</v>
      </c>
      <c r="C285" s="5" t="s">
        <v>18</v>
      </c>
      <c r="D285" s="6">
        <v>60</v>
      </c>
      <c r="E285" s="6"/>
      <c r="F285" s="7">
        <f t="shared" si="8"/>
        <v>0</v>
      </c>
    </row>
    <row r="286" spans="1:6" s="26" customFormat="1">
      <c r="A286" s="33"/>
      <c r="B286" s="75" t="s">
        <v>397</v>
      </c>
      <c r="C286" s="5" t="s">
        <v>18</v>
      </c>
      <c r="D286" s="6">
        <v>48</v>
      </c>
      <c r="E286" s="6"/>
      <c r="F286" s="7">
        <f t="shared" si="8"/>
        <v>0</v>
      </c>
    </row>
    <row r="287" spans="1:6" s="26" customFormat="1">
      <c r="A287" s="33"/>
      <c r="B287" s="75" t="s">
        <v>398</v>
      </c>
      <c r="C287" s="5" t="s">
        <v>18</v>
      </c>
      <c r="D287" s="6">
        <v>48</v>
      </c>
      <c r="E287" s="6"/>
      <c r="F287" s="7">
        <f t="shared" si="8"/>
        <v>0</v>
      </c>
    </row>
    <row r="288" spans="1:6" s="26" customFormat="1">
      <c r="A288" s="33"/>
      <c r="B288" s="75" t="s">
        <v>401</v>
      </c>
      <c r="C288" s="5" t="s">
        <v>18</v>
      </c>
      <c r="D288" s="6">
        <v>52</v>
      </c>
      <c r="E288" s="6"/>
      <c r="F288" s="7">
        <f t="shared" si="8"/>
        <v>0</v>
      </c>
    </row>
    <row r="289" spans="1:6" s="26" customFormat="1">
      <c r="A289" s="33"/>
      <c r="B289" s="75" t="s">
        <v>402</v>
      </c>
      <c r="C289" s="5" t="s">
        <v>18</v>
      </c>
      <c r="D289" s="6">
        <v>2</v>
      </c>
      <c r="E289" s="6"/>
      <c r="F289" s="7">
        <f t="shared" si="8"/>
        <v>0</v>
      </c>
    </row>
    <row r="290" spans="1:6" s="26" customFormat="1">
      <c r="A290" s="33">
        <v>101</v>
      </c>
      <c r="B290" s="75" t="s">
        <v>437</v>
      </c>
      <c r="C290" s="5"/>
      <c r="D290" s="6"/>
      <c r="E290" s="6"/>
      <c r="F290" s="7">
        <f t="shared" si="8"/>
        <v>0</v>
      </c>
    </row>
    <row r="291" spans="1:6" s="26" customFormat="1">
      <c r="A291" s="33"/>
      <c r="B291" s="75" t="s">
        <v>399</v>
      </c>
      <c r="C291" s="5" t="s">
        <v>18</v>
      </c>
      <c r="D291" s="6">
        <v>4</v>
      </c>
      <c r="E291" s="6"/>
      <c r="F291" s="7">
        <f t="shared" si="8"/>
        <v>0</v>
      </c>
    </row>
    <row r="292" spans="1:6" s="26" customFormat="1">
      <c r="A292" s="33"/>
      <c r="B292" s="75" t="s">
        <v>400</v>
      </c>
      <c r="C292" s="5" t="s">
        <v>18</v>
      </c>
      <c r="D292" s="6">
        <v>120</v>
      </c>
      <c r="E292" s="6"/>
      <c r="F292" s="7">
        <f t="shared" si="8"/>
        <v>0</v>
      </c>
    </row>
    <row r="293" spans="1:6" s="26" customFormat="1">
      <c r="A293" s="33"/>
      <c r="B293" s="75" t="s">
        <v>397</v>
      </c>
      <c r="C293" s="5" t="s">
        <v>18</v>
      </c>
      <c r="D293" s="6">
        <v>96</v>
      </c>
      <c r="E293" s="6"/>
      <c r="F293" s="7">
        <f t="shared" si="8"/>
        <v>0</v>
      </c>
    </row>
    <row r="294" spans="1:6" s="26" customFormat="1">
      <c r="A294" s="33"/>
      <c r="B294" s="75" t="s">
        <v>398</v>
      </c>
      <c r="C294" s="5" t="s">
        <v>18</v>
      </c>
      <c r="D294" s="6">
        <v>96</v>
      </c>
      <c r="E294" s="6"/>
      <c r="F294" s="7">
        <f t="shared" si="8"/>
        <v>0</v>
      </c>
    </row>
    <row r="295" spans="1:6" s="26" customFormat="1">
      <c r="A295" s="33"/>
      <c r="B295" s="75" t="s">
        <v>401</v>
      </c>
      <c r="C295" s="5" t="s">
        <v>18</v>
      </c>
      <c r="D295" s="6">
        <v>104</v>
      </c>
      <c r="E295" s="6"/>
      <c r="F295" s="7">
        <f t="shared" si="8"/>
        <v>0</v>
      </c>
    </row>
    <row r="296" spans="1:6" s="26" customFormat="1">
      <c r="A296" s="33"/>
      <c r="B296" s="75" t="s">
        <v>402</v>
      </c>
      <c r="C296" s="5" t="s">
        <v>18</v>
      </c>
      <c r="D296" s="6">
        <v>8</v>
      </c>
      <c r="E296" s="6"/>
      <c r="F296" s="7">
        <f t="shared" si="8"/>
        <v>0</v>
      </c>
    </row>
    <row r="297" spans="1:6" s="26" customFormat="1" ht="45">
      <c r="A297" s="33">
        <v>102</v>
      </c>
      <c r="B297" s="75" t="s">
        <v>438</v>
      </c>
      <c r="C297" s="5"/>
      <c r="D297" s="6"/>
      <c r="E297" s="6"/>
      <c r="F297" s="7">
        <f t="shared" si="8"/>
        <v>0</v>
      </c>
    </row>
    <row r="298" spans="1:6" s="26" customFormat="1">
      <c r="A298" s="33"/>
      <c r="B298" s="75" t="s">
        <v>399</v>
      </c>
      <c r="C298" s="5" t="s">
        <v>18</v>
      </c>
      <c r="D298" s="6">
        <v>2</v>
      </c>
      <c r="E298" s="6"/>
      <c r="F298" s="7">
        <f t="shared" si="8"/>
        <v>0</v>
      </c>
    </row>
    <row r="299" spans="1:6" s="26" customFormat="1">
      <c r="A299" s="33"/>
      <c r="B299" s="75" t="s">
        <v>400</v>
      </c>
      <c r="C299" s="5" t="s">
        <v>18</v>
      </c>
      <c r="D299" s="6">
        <v>60</v>
      </c>
      <c r="E299" s="6"/>
      <c r="F299" s="7">
        <f t="shared" si="8"/>
        <v>0</v>
      </c>
    </row>
    <row r="300" spans="1:6" s="26" customFormat="1">
      <c r="A300" s="33"/>
      <c r="B300" s="75" t="s">
        <v>397</v>
      </c>
      <c r="C300" s="5" t="s">
        <v>18</v>
      </c>
      <c r="D300" s="6">
        <v>48</v>
      </c>
      <c r="E300" s="6"/>
      <c r="F300" s="7">
        <f t="shared" si="8"/>
        <v>0</v>
      </c>
    </row>
    <row r="301" spans="1:6" s="26" customFormat="1">
      <c r="A301" s="33"/>
      <c r="B301" s="75" t="s">
        <v>398</v>
      </c>
      <c r="C301" s="5" t="s">
        <v>18</v>
      </c>
      <c r="D301" s="6">
        <v>48</v>
      </c>
      <c r="E301" s="6"/>
      <c r="F301" s="7">
        <f t="shared" si="8"/>
        <v>0</v>
      </c>
    </row>
    <row r="302" spans="1:6" s="26" customFormat="1">
      <c r="A302" s="33"/>
      <c r="B302" s="75" t="s">
        <v>401</v>
      </c>
      <c r="C302" s="5" t="s">
        <v>18</v>
      </c>
      <c r="D302" s="6">
        <v>52</v>
      </c>
      <c r="E302" s="6"/>
      <c r="F302" s="7">
        <f t="shared" si="8"/>
        <v>0</v>
      </c>
    </row>
    <row r="303" spans="1:6" s="26" customFormat="1">
      <c r="A303" s="33"/>
      <c r="B303" s="75" t="s">
        <v>402</v>
      </c>
      <c r="C303" s="5" t="s">
        <v>18</v>
      </c>
      <c r="D303" s="6">
        <v>4</v>
      </c>
      <c r="E303" s="6"/>
      <c r="F303" s="7">
        <f t="shared" si="8"/>
        <v>0</v>
      </c>
    </row>
    <row r="304" spans="1:6" s="26" customFormat="1" ht="30">
      <c r="A304" s="33">
        <v>103</v>
      </c>
      <c r="B304" s="75" t="s">
        <v>439</v>
      </c>
      <c r="C304" s="5"/>
      <c r="D304" s="6"/>
      <c r="E304" s="6"/>
      <c r="F304" s="7">
        <f t="shared" si="8"/>
        <v>0</v>
      </c>
    </row>
    <row r="305" spans="1:6" s="26" customFormat="1">
      <c r="A305" s="33"/>
      <c r="B305" s="75" t="s">
        <v>400</v>
      </c>
      <c r="C305" s="5" t="s">
        <v>18</v>
      </c>
      <c r="D305" s="6">
        <v>120</v>
      </c>
      <c r="E305" s="6"/>
      <c r="F305" s="7">
        <f t="shared" si="8"/>
        <v>0</v>
      </c>
    </row>
    <row r="306" spans="1:6" s="26" customFormat="1">
      <c r="A306" s="33"/>
      <c r="B306" s="75" t="s">
        <v>397</v>
      </c>
      <c r="C306" s="5" t="s">
        <v>18</v>
      </c>
      <c r="D306" s="6">
        <v>96</v>
      </c>
      <c r="E306" s="6"/>
      <c r="F306" s="7">
        <f t="shared" si="8"/>
        <v>0</v>
      </c>
    </row>
    <row r="307" spans="1:6" s="26" customFormat="1">
      <c r="A307" s="33"/>
      <c r="B307" s="75" t="s">
        <v>398</v>
      </c>
      <c r="C307" s="5" t="s">
        <v>18</v>
      </c>
      <c r="D307" s="6">
        <v>96</v>
      </c>
      <c r="E307" s="6"/>
      <c r="F307" s="7">
        <f t="shared" si="8"/>
        <v>0</v>
      </c>
    </row>
    <row r="308" spans="1:6" s="26" customFormat="1">
      <c r="A308" s="33"/>
      <c r="B308" s="75" t="s">
        <v>401</v>
      </c>
      <c r="C308" s="5" t="s">
        <v>18</v>
      </c>
      <c r="D308" s="6">
        <v>104</v>
      </c>
      <c r="E308" s="6"/>
      <c r="F308" s="7">
        <f t="shared" si="8"/>
        <v>0</v>
      </c>
    </row>
    <row r="309" spans="1:6" s="26" customFormat="1">
      <c r="A309" s="33"/>
      <c r="B309" s="75" t="s">
        <v>402</v>
      </c>
      <c r="C309" s="5" t="s">
        <v>18</v>
      </c>
      <c r="D309" s="6">
        <v>2</v>
      </c>
      <c r="E309" s="6"/>
      <c r="F309" s="7">
        <f t="shared" si="8"/>
        <v>0</v>
      </c>
    </row>
    <row r="310" spans="1:6" s="26" customFormat="1" ht="180">
      <c r="A310" s="33">
        <v>104</v>
      </c>
      <c r="B310" s="75" t="s">
        <v>440</v>
      </c>
      <c r="C310" s="5"/>
      <c r="D310" s="6"/>
      <c r="E310" s="6"/>
      <c r="F310" s="7">
        <f t="shared" si="8"/>
        <v>0</v>
      </c>
    </row>
    <row r="311" spans="1:6" s="26" customFormat="1">
      <c r="A311" s="33"/>
      <c r="B311" s="75" t="s">
        <v>399</v>
      </c>
      <c r="C311" s="5" t="s">
        <v>416</v>
      </c>
      <c r="D311" s="6">
        <v>864</v>
      </c>
      <c r="E311" s="6"/>
      <c r="F311" s="7">
        <f t="shared" si="8"/>
        <v>0</v>
      </c>
    </row>
    <row r="312" spans="1:6" s="26" customFormat="1">
      <c r="A312" s="33"/>
      <c r="B312" s="75" t="s">
        <v>400</v>
      </c>
      <c r="C312" s="5" t="s">
        <v>416</v>
      </c>
      <c r="D312" s="6">
        <v>1193.2</v>
      </c>
      <c r="E312" s="6"/>
      <c r="F312" s="7">
        <f t="shared" si="8"/>
        <v>0</v>
      </c>
    </row>
    <row r="313" spans="1:6" s="26" customFormat="1">
      <c r="A313" s="33"/>
      <c r="B313" s="75" t="s">
        <v>397</v>
      </c>
      <c r="C313" s="5" t="s">
        <v>416</v>
      </c>
      <c r="D313" s="6">
        <v>1193.2</v>
      </c>
      <c r="E313" s="6"/>
      <c r="F313" s="7">
        <f t="shared" si="8"/>
        <v>0</v>
      </c>
    </row>
    <row r="314" spans="1:6" s="26" customFormat="1">
      <c r="A314" s="33"/>
      <c r="B314" s="75" t="s">
        <v>398</v>
      </c>
      <c r="C314" s="5" t="s">
        <v>416</v>
      </c>
      <c r="D314" s="6">
        <v>1193.2</v>
      </c>
      <c r="E314" s="6"/>
      <c r="F314" s="7">
        <f t="shared" si="8"/>
        <v>0</v>
      </c>
    </row>
    <row r="315" spans="1:6" s="26" customFormat="1">
      <c r="A315" s="33"/>
      <c r="B315" s="75" t="s">
        <v>401</v>
      </c>
      <c r="C315" s="5" t="s">
        <v>416</v>
      </c>
      <c r="D315" s="6">
        <v>1193.2</v>
      </c>
      <c r="E315" s="6"/>
      <c r="F315" s="7">
        <f t="shared" si="8"/>
        <v>0</v>
      </c>
    </row>
    <row r="316" spans="1:6" s="26" customFormat="1" ht="45">
      <c r="A316" s="33">
        <v>105</v>
      </c>
      <c r="B316" s="75" t="s">
        <v>441</v>
      </c>
      <c r="C316" s="5"/>
      <c r="D316" s="6"/>
      <c r="E316" s="6"/>
      <c r="F316" s="7">
        <f t="shared" si="8"/>
        <v>0</v>
      </c>
    </row>
    <row r="317" spans="1:6" s="26" customFormat="1">
      <c r="A317" s="33"/>
      <c r="B317" s="75" t="s">
        <v>400</v>
      </c>
      <c r="C317" s="5" t="s">
        <v>18</v>
      </c>
      <c r="D317" s="6">
        <v>16</v>
      </c>
      <c r="E317" s="6"/>
      <c r="F317" s="7">
        <f t="shared" si="8"/>
        <v>0</v>
      </c>
    </row>
    <row r="318" spans="1:6" s="26" customFormat="1">
      <c r="A318" s="33"/>
      <c r="B318" s="75" t="s">
        <v>397</v>
      </c>
      <c r="C318" s="5" t="s">
        <v>18</v>
      </c>
      <c r="D318" s="6">
        <v>24</v>
      </c>
      <c r="E318" s="6"/>
      <c r="F318" s="7">
        <f t="shared" si="8"/>
        <v>0</v>
      </c>
    </row>
    <row r="319" spans="1:6" s="26" customFormat="1">
      <c r="A319" s="33"/>
      <c r="B319" s="75" t="s">
        <v>398</v>
      </c>
      <c r="C319" s="5" t="s">
        <v>18</v>
      </c>
      <c r="D319" s="6">
        <v>24</v>
      </c>
      <c r="E319" s="6"/>
      <c r="F319" s="7">
        <f t="shared" si="8"/>
        <v>0</v>
      </c>
    </row>
    <row r="320" spans="1:6" s="26" customFormat="1">
      <c r="A320" s="33"/>
      <c r="B320" s="75" t="s">
        <v>401</v>
      </c>
      <c r="C320" s="5" t="s">
        <v>18</v>
      </c>
      <c r="D320" s="6">
        <v>24</v>
      </c>
      <c r="E320" s="6"/>
      <c r="F320" s="7">
        <f t="shared" si="8"/>
        <v>0</v>
      </c>
    </row>
    <row r="321" spans="1:6" s="26" customFormat="1" ht="105">
      <c r="A321" s="33">
        <v>106</v>
      </c>
      <c r="B321" s="75" t="s">
        <v>442</v>
      </c>
      <c r="C321" s="5"/>
      <c r="D321" s="6"/>
      <c r="E321" s="6"/>
      <c r="F321" s="7">
        <f t="shared" si="8"/>
        <v>0</v>
      </c>
    </row>
    <row r="322" spans="1:6" s="26" customFormat="1">
      <c r="A322" s="33"/>
      <c r="B322" s="75" t="s">
        <v>399</v>
      </c>
      <c r="C322" s="5" t="s">
        <v>416</v>
      </c>
      <c r="D322" s="6">
        <v>1721.6</v>
      </c>
      <c r="E322" s="6"/>
      <c r="F322" s="7">
        <f t="shared" si="8"/>
        <v>0</v>
      </c>
    </row>
    <row r="323" spans="1:6" s="26" customFormat="1">
      <c r="A323" s="33"/>
      <c r="B323" s="75" t="s">
        <v>400</v>
      </c>
      <c r="C323" s="5" t="s">
        <v>416</v>
      </c>
      <c r="D323" s="6">
        <v>1312.72</v>
      </c>
      <c r="E323" s="6"/>
      <c r="F323" s="7">
        <f t="shared" si="8"/>
        <v>0</v>
      </c>
    </row>
    <row r="324" spans="1:6" s="26" customFormat="1">
      <c r="A324" s="33"/>
      <c r="B324" s="75" t="s">
        <v>397</v>
      </c>
      <c r="C324" s="5" t="s">
        <v>416</v>
      </c>
      <c r="D324" s="6">
        <v>1312.72</v>
      </c>
      <c r="E324" s="6"/>
      <c r="F324" s="7">
        <f t="shared" si="8"/>
        <v>0</v>
      </c>
    </row>
    <row r="325" spans="1:6" s="26" customFormat="1">
      <c r="A325" s="33"/>
      <c r="B325" s="75" t="s">
        <v>398</v>
      </c>
      <c r="C325" s="5" t="s">
        <v>416</v>
      </c>
      <c r="D325" s="6">
        <v>1312.72</v>
      </c>
      <c r="E325" s="6"/>
      <c r="F325" s="7">
        <f t="shared" si="8"/>
        <v>0</v>
      </c>
    </row>
    <row r="326" spans="1:6" s="26" customFormat="1">
      <c r="A326" s="33"/>
      <c r="B326" s="75" t="s">
        <v>401</v>
      </c>
      <c r="C326" s="5" t="s">
        <v>416</v>
      </c>
      <c r="D326" s="6">
        <v>1312.72</v>
      </c>
      <c r="E326" s="6"/>
      <c r="F326" s="7">
        <f t="shared" si="8"/>
        <v>0</v>
      </c>
    </row>
    <row r="327" spans="1:6" s="26" customFormat="1">
      <c r="A327" s="33"/>
      <c r="B327" s="75" t="s">
        <v>402</v>
      </c>
      <c r="C327" s="5" t="s">
        <v>416</v>
      </c>
      <c r="D327" s="6">
        <v>1312.72</v>
      </c>
      <c r="E327" s="6"/>
      <c r="F327" s="7">
        <f t="shared" ref="F327:F390" si="9">E327*D327</f>
        <v>0</v>
      </c>
    </row>
    <row r="328" spans="1:6" s="26" customFormat="1" ht="225">
      <c r="A328" s="33">
        <v>107</v>
      </c>
      <c r="B328" s="75" t="s">
        <v>443</v>
      </c>
      <c r="C328" s="5"/>
      <c r="D328" s="6"/>
      <c r="E328" s="6"/>
      <c r="F328" s="7">
        <f t="shared" si="9"/>
        <v>0</v>
      </c>
    </row>
    <row r="329" spans="1:6" s="26" customFormat="1">
      <c r="A329" s="33"/>
      <c r="B329" s="75" t="s">
        <v>399</v>
      </c>
      <c r="C329" s="5" t="s">
        <v>347</v>
      </c>
      <c r="D329" s="6">
        <v>160</v>
      </c>
      <c r="E329" s="6"/>
      <c r="F329" s="7">
        <f t="shared" si="9"/>
        <v>0</v>
      </c>
    </row>
    <row r="330" spans="1:6" s="26" customFormat="1">
      <c r="A330" s="33"/>
      <c r="B330" s="75" t="s">
        <v>400</v>
      </c>
      <c r="C330" s="5" t="s">
        <v>347</v>
      </c>
      <c r="D330" s="6">
        <v>122</v>
      </c>
      <c r="E330" s="6"/>
      <c r="F330" s="7">
        <f t="shared" si="9"/>
        <v>0</v>
      </c>
    </row>
    <row r="331" spans="1:6" s="26" customFormat="1">
      <c r="A331" s="33"/>
      <c r="B331" s="75" t="s">
        <v>397</v>
      </c>
      <c r="C331" s="5" t="s">
        <v>347</v>
      </c>
      <c r="D331" s="6">
        <v>122</v>
      </c>
      <c r="E331" s="6"/>
      <c r="F331" s="7">
        <f t="shared" si="9"/>
        <v>0</v>
      </c>
    </row>
    <row r="332" spans="1:6" s="26" customFormat="1">
      <c r="A332" s="33"/>
      <c r="B332" s="75" t="s">
        <v>398</v>
      </c>
      <c r="C332" s="5" t="s">
        <v>347</v>
      </c>
      <c r="D332" s="6">
        <v>122</v>
      </c>
      <c r="E332" s="6"/>
      <c r="F332" s="7">
        <f t="shared" si="9"/>
        <v>0</v>
      </c>
    </row>
    <row r="333" spans="1:6" s="26" customFormat="1">
      <c r="A333" s="33"/>
      <c r="B333" s="75" t="s">
        <v>401</v>
      </c>
      <c r="C333" s="5" t="s">
        <v>347</v>
      </c>
      <c r="D333" s="6">
        <v>122</v>
      </c>
      <c r="E333" s="6"/>
      <c r="F333" s="7">
        <f t="shared" si="9"/>
        <v>0</v>
      </c>
    </row>
    <row r="334" spans="1:6" s="26" customFormat="1">
      <c r="A334" s="33"/>
      <c r="B334" s="75" t="s">
        <v>402</v>
      </c>
      <c r="C334" s="5" t="s">
        <v>347</v>
      </c>
      <c r="D334" s="6">
        <v>122</v>
      </c>
      <c r="E334" s="6"/>
      <c r="F334" s="7">
        <f t="shared" si="9"/>
        <v>0</v>
      </c>
    </row>
    <row r="335" spans="1:6" s="26" customFormat="1" ht="210">
      <c r="A335" s="33">
        <v>108</v>
      </c>
      <c r="B335" s="75" t="s">
        <v>444</v>
      </c>
      <c r="C335" s="5"/>
      <c r="D335" s="6"/>
      <c r="E335" s="6"/>
      <c r="F335" s="7">
        <f t="shared" si="9"/>
        <v>0</v>
      </c>
    </row>
    <row r="336" spans="1:6" s="26" customFormat="1">
      <c r="A336" s="33"/>
      <c r="B336" s="75" t="s">
        <v>399</v>
      </c>
      <c r="C336" s="5" t="s">
        <v>347</v>
      </c>
      <c r="D336" s="6">
        <v>36.69</v>
      </c>
      <c r="E336" s="6"/>
      <c r="F336" s="7">
        <f t="shared" si="9"/>
        <v>0</v>
      </c>
    </row>
    <row r="337" spans="1:6" s="26" customFormat="1">
      <c r="A337" s="33"/>
      <c r="B337" s="75" t="s">
        <v>400</v>
      </c>
      <c r="C337" s="5" t="s">
        <v>347</v>
      </c>
      <c r="D337" s="6">
        <v>36.69</v>
      </c>
      <c r="E337" s="6"/>
      <c r="F337" s="7">
        <f t="shared" si="9"/>
        <v>0</v>
      </c>
    </row>
    <row r="338" spans="1:6" s="26" customFormat="1">
      <c r="A338" s="33"/>
      <c r="B338" s="75" t="s">
        <v>397</v>
      </c>
      <c r="C338" s="5" t="s">
        <v>347</v>
      </c>
      <c r="D338" s="6">
        <v>36.69</v>
      </c>
      <c r="E338" s="6"/>
      <c r="F338" s="7">
        <f t="shared" si="9"/>
        <v>0</v>
      </c>
    </row>
    <row r="339" spans="1:6" s="26" customFormat="1">
      <c r="A339" s="33"/>
      <c r="B339" s="75" t="s">
        <v>398</v>
      </c>
      <c r="C339" s="5" t="s">
        <v>347</v>
      </c>
      <c r="D339" s="6">
        <v>36.69</v>
      </c>
      <c r="E339" s="6"/>
      <c r="F339" s="7">
        <f t="shared" si="9"/>
        <v>0</v>
      </c>
    </row>
    <row r="340" spans="1:6" s="26" customFormat="1">
      <c r="A340" s="33"/>
      <c r="B340" s="75" t="s">
        <v>401</v>
      </c>
      <c r="C340" s="5" t="s">
        <v>347</v>
      </c>
      <c r="D340" s="6">
        <v>36.69</v>
      </c>
      <c r="E340" s="6"/>
      <c r="F340" s="7">
        <f t="shared" si="9"/>
        <v>0</v>
      </c>
    </row>
    <row r="341" spans="1:6" s="26" customFormat="1">
      <c r="A341" s="33"/>
      <c r="B341" s="75" t="s">
        <v>402</v>
      </c>
      <c r="C341" s="5" t="s">
        <v>347</v>
      </c>
      <c r="D341" s="6">
        <v>73.39</v>
      </c>
      <c r="E341" s="6"/>
      <c r="F341" s="7">
        <f t="shared" si="9"/>
        <v>0</v>
      </c>
    </row>
    <row r="342" spans="1:6" s="26" customFormat="1" ht="360">
      <c r="A342" s="33">
        <v>109</v>
      </c>
      <c r="B342" s="75" t="s">
        <v>445</v>
      </c>
      <c r="C342" s="5"/>
      <c r="D342" s="6"/>
      <c r="E342" s="6"/>
      <c r="F342" s="7">
        <f t="shared" si="9"/>
        <v>0</v>
      </c>
    </row>
    <row r="343" spans="1:6" s="26" customFormat="1">
      <c r="A343" s="33"/>
      <c r="B343" s="75" t="s">
        <v>400</v>
      </c>
      <c r="C343" s="5" t="s">
        <v>347</v>
      </c>
      <c r="D343" s="6">
        <v>8.14</v>
      </c>
      <c r="E343" s="6"/>
      <c r="F343" s="7">
        <f t="shared" si="9"/>
        <v>0</v>
      </c>
    </row>
    <row r="344" spans="1:6" s="26" customFormat="1">
      <c r="A344" s="33"/>
      <c r="B344" s="75" t="s">
        <v>397</v>
      </c>
      <c r="C344" s="5" t="s">
        <v>347</v>
      </c>
      <c r="D344" s="6">
        <v>8.14</v>
      </c>
      <c r="E344" s="6"/>
      <c r="F344" s="7">
        <f t="shared" si="9"/>
        <v>0</v>
      </c>
    </row>
    <row r="345" spans="1:6" s="26" customFormat="1">
      <c r="A345" s="33"/>
      <c r="B345" s="75" t="s">
        <v>398</v>
      </c>
      <c r="C345" s="5" t="s">
        <v>347</v>
      </c>
      <c r="D345" s="6">
        <v>8.14</v>
      </c>
      <c r="E345" s="6"/>
      <c r="F345" s="7">
        <f t="shared" si="9"/>
        <v>0</v>
      </c>
    </row>
    <row r="346" spans="1:6" s="26" customFormat="1">
      <c r="A346" s="33"/>
      <c r="B346" s="75" t="s">
        <v>401</v>
      </c>
      <c r="C346" s="5" t="s">
        <v>347</v>
      </c>
      <c r="D346" s="6">
        <v>8.14</v>
      </c>
      <c r="E346" s="6"/>
      <c r="F346" s="7">
        <f t="shared" si="9"/>
        <v>0</v>
      </c>
    </row>
    <row r="347" spans="1:6" s="26" customFormat="1" ht="105">
      <c r="A347" s="33">
        <v>110</v>
      </c>
      <c r="B347" s="75" t="s">
        <v>446</v>
      </c>
      <c r="C347" s="5"/>
      <c r="D347" s="6"/>
      <c r="E347" s="6"/>
      <c r="F347" s="7">
        <f t="shared" si="9"/>
        <v>0</v>
      </c>
    </row>
    <row r="348" spans="1:6" s="26" customFormat="1">
      <c r="A348" s="33"/>
      <c r="B348" s="75" t="s">
        <v>400</v>
      </c>
      <c r="C348" s="5" t="s">
        <v>347</v>
      </c>
      <c r="D348" s="6">
        <v>97.6</v>
      </c>
      <c r="E348" s="6"/>
      <c r="F348" s="7">
        <f t="shared" si="9"/>
        <v>0</v>
      </c>
    </row>
    <row r="349" spans="1:6" s="26" customFormat="1">
      <c r="A349" s="33"/>
      <c r="B349" s="75" t="s">
        <v>397</v>
      </c>
      <c r="C349" s="5" t="s">
        <v>347</v>
      </c>
      <c r="D349" s="6">
        <v>97.6</v>
      </c>
      <c r="E349" s="6"/>
      <c r="F349" s="7">
        <f t="shared" si="9"/>
        <v>0</v>
      </c>
    </row>
    <row r="350" spans="1:6" s="26" customFormat="1">
      <c r="A350" s="33"/>
      <c r="B350" s="75" t="s">
        <v>398</v>
      </c>
      <c r="C350" s="5" t="s">
        <v>347</v>
      </c>
      <c r="D350" s="6">
        <v>97.6</v>
      </c>
      <c r="E350" s="6"/>
      <c r="F350" s="7">
        <f t="shared" si="9"/>
        <v>0</v>
      </c>
    </row>
    <row r="351" spans="1:6" s="26" customFormat="1">
      <c r="A351" s="33"/>
      <c r="B351" s="75" t="s">
        <v>401</v>
      </c>
      <c r="C351" s="5" t="s">
        <v>347</v>
      </c>
      <c r="D351" s="6">
        <v>97.6</v>
      </c>
      <c r="E351" s="6"/>
      <c r="F351" s="7">
        <f t="shared" si="9"/>
        <v>0</v>
      </c>
    </row>
    <row r="352" spans="1:6" s="26" customFormat="1" ht="120">
      <c r="A352" s="33">
        <v>111</v>
      </c>
      <c r="B352" s="75" t="s">
        <v>447</v>
      </c>
      <c r="C352" s="5"/>
      <c r="D352" s="6"/>
      <c r="E352" s="6"/>
      <c r="F352" s="7">
        <f t="shared" si="9"/>
        <v>0</v>
      </c>
    </row>
    <row r="353" spans="1:10" s="26" customFormat="1">
      <c r="A353" s="33"/>
      <c r="B353" s="75" t="s">
        <v>400</v>
      </c>
      <c r="C353" s="5" t="s">
        <v>347</v>
      </c>
      <c r="D353" s="6">
        <v>5.4</v>
      </c>
      <c r="E353" s="6"/>
      <c r="F353" s="7">
        <f t="shared" si="9"/>
        <v>0</v>
      </c>
    </row>
    <row r="354" spans="1:10" s="26" customFormat="1">
      <c r="A354" s="33"/>
      <c r="B354" s="75" t="s">
        <v>397</v>
      </c>
      <c r="C354" s="5" t="s">
        <v>347</v>
      </c>
      <c r="D354" s="6">
        <v>7.95</v>
      </c>
      <c r="E354" s="6"/>
      <c r="F354" s="7">
        <f t="shared" si="9"/>
        <v>0</v>
      </c>
    </row>
    <row r="355" spans="1:10" s="26" customFormat="1">
      <c r="A355" s="33"/>
      <c r="B355" s="75" t="s">
        <v>398</v>
      </c>
      <c r="C355" s="5" t="s">
        <v>347</v>
      </c>
      <c r="D355" s="6">
        <v>7.95</v>
      </c>
      <c r="E355" s="6"/>
      <c r="F355" s="7">
        <f t="shared" si="9"/>
        <v>0</v>
      </c>
    </row>
    <row r="356" spans="1:10" s="26" customFormat="1">
      <c r="A356" s="33"/>
      <c r="B356" s="75" t="s">
        <v>401</v>
      </c>
      <c r="C356" s="5" t="s">
        <v>347</v>
      </c>
      <c r="D356" s="6">
        <v>7.95</v>
      </c>
      <c r="E356" s="6"/>
      <c r="F356" s="7">
        <f t="shared" si="9"/>
        <v>0</v>
      </c>
    </row>
    <row r="357" spans="1:10" s="26" customFormat="1" ht="150">
      <c r="A357" s="33">
        <v>112</v>
      </c>
      <c r="B357" s="75" t="s">
        <v>448</v>
      </c>
      <c r="C357" s="5" t="s">
        <v>449</v>
      </c>
      <c r="D357" s="6">
        <v>73.14</v>
      </c>
      <c r="E357" s="6"/>
      <c r="F357" s="7">
        <f t="shared" si="9"/>
        <v>0</v>
      </c>
    </row>
    <row r="358" spans="1:10" s="26" customFormat="1" ht="105">
      <c r="A358" s="33">
        <v>113</v>
      </c>
      <c r="B358" s="75" t="s">
        <v>450</v>
      </c>
      <c r="C358" s="5" t="s">
        <v>347</v>
      </c>
      <c r="D358" s="6">
        <v>676.77</v>
      </c>
      <c r="E358" s="6"/>
      <c r="F358" s="7">
        <f t="shared" si="9"/>
        <v>0</v>
      </c>
    </row>
    <row r="359" spans="1:10" s="26" customFormat="1" ht="105">
      <c r="A359" s="33">
        <v>114</v>
      </c>
      <c r="B359" s="75" t="s">
        <v>451</v>
      </c>
      <c r="C359" s="5" t="s">
        <v>347</v>
      </c>
      <c r="D359" s="6">
        <v>526.88</v>
      </c>
      <c r="E359" s="6"/>
      <c r="F359" s="7">
        <f t="shared" si="9"/>
        <v>0</v>
      </c>
    </row>
    <row r="360" spans="1:10" s="26" customFormat="1" ht="90">
      <c r="A360" s="33">
        <v>115</v>
      </c>
      <c r="B360" s="75" t="s">
        <v>452</v>
      </c>
      <c r="C360" s="5" t="s">
        <v>245</v>
      </c>
      <c r="D360" s="6">
        <v>10000</v>
      </c>
      <c r="E360" s="6"/>
      <c r="F360" s="7">
        <f t="shared" si="9"/>
        <v>0</v>
      </c>
    </row>
    <row r="361" spans="1:10" s="26" customFormat="1" ht="90">
      <c r="A361" s="33">
        <v>116</v>
      </c>
      <c r="B361" s="75" t="s">
        <v>453</v>
      </c>
      <c r="C361" s="5" t="s">
        <v>449</v>
      </c>
      <c r="D361" s="6">
        <v>135.25</v>
      </c>
      <c r="E361" s="6"/>
      <c r="F361" s="7">
        <f t="shared" si="9"/>
        <v>0</v>
      </c>
    </row>
    <row r="362" spans="1:10" s="26" customFormat="1" ht="60">
      <c r="A362" s="33">
        <v>117</v>
      </c>
      <c r="B362" s="75" t="s">
        <v>454</v>
      </c>
      <c r="C362" s="5" t="s">
        <v>245</v>
      </c>
      <c r="D362" s="6">
        <v>325</v>
      </c>
      <c r="E362" s="6"/>
      <c r="F362" s="7">
        <f t="shared" si="9"/>
        <v>0</v>
      </c>
    </row>
    <row r="363" spans="1:10" ht="150">
      <c r="A363" s="8">
        <v>118</v>
      </c>
      <c r="B363" s="77" t="s">
        <v>324</v>
      </c>
      <c r="C363" s="9" t="s">
        <v>3</v>
      </c>
      <c r="D363" s="10">
        <v>150</v>
      </c>
      <c r="F363" s="7">
        <f t="shared" si="9"/>
        <v>0</v>
      </c>
      <c r="G363" s="11"/>
    </row>
    <row r="364" spans="1:10" s="14" customFormat="1">
      <c r="A364" s="12"/>
      <c r="B364" s="77" t="s">
        <v>4</v>
      </c>
      <c r="C364" s="9" t="s">
        <v>3</v>
      </c>
      <c r="D364" s="10">
        <v>300</v>
      </c>
      <c r="E364" s="10"/>
      <c r="F364" s="7">
        <f t="shared" si="9"/>
        <v>0</v>
      </c>
      <c r="G364" s="13"/>
    </row>
    <row r="365" spans="1:10" s="14" customFormat="1">
      <c r="A365" s="12"/>
      <c r="B365" s="77" t="s">
        <v>5</v>
      </c>
      <c r="C365" s="9" t="s">
        <v>3</v>
      </c>
      <c r="D365" s="10">
        <v>75</v>
      </c>
      <c r="E365" s="10"/>
      <c r="F365" s="7">
        <f t="shared" si="9"/>
        <v>0</v>
      </c>
      <c r="G365" s="6"/>
      <c r="H365" s="15"/>
      <c r="I365" s="15"/>
      <c r="J365" s="15"/>
    </row>
    <row r="366" spans="1:10" s="14" customFormat="1">
      <c r="A366" s="12"/>
      <c r="B366" s="77" t="s">
        <v>6</v>
      </c>
      <c r="C366" s="9" t="s">
        <v>3</v>
      </c>
      <c r="D366" s="10">
        <v>50</v>
      </c>
      <c r="E366" s="10"/>
      <c r="F366" s="7">
        <f t="shared" si="9"/>
        <v>0</v>
      </c>
      <c r="G366" s="6"/>
      <c r="H366" s="15"/>
      <c r="I366" s="15"/>
      <c r="J366" s="15"/>
    </row>
    <row r="367" spans="1:10" ht="135">
      <c r="A367" s="8">
        <v>119</v>
      </c>
      <c r="B367" s="77" t="s">
        <v>325</v>
      </c>
      <c r="C367" s="9" t="s">
        <v>3</v>
      </c>
      <c r="D367" s="10">
        <v>1000</v>
      </c>
      <c r="F367" s="7">
        <f t="shared" si="9"/>
        <v>0</v>
      </c>
    </row>
    <row r="368" spans="1:10" s="14" customFormat="1">
      <c r="A368" s="9"/>
      <c r="B368" s="77" t="s">
        <v>4</v>
      </c>
      <c r="C368" s="9" t="s">
        <v>3</v>
      </c>
      <c r="D368" s="10">
        <v>4000</v>
      </c>
      <c r="E368" s="10"/>
      <c r="F368" s="7">
        <f t="shared" si="9"/>
        <v>0</v>
      </c>
      <c r="H368" s="16"/>
    </row>
    <row r="369" spans="1:11" s="14" customFormat="1">
      <c r="A369" s="9"/>
      <c r="B369" s="77" t="s">
        <v>5</v>
      </c>
      <c r="C369" s="9" t="s">
        <v>3</v>
      </c>
      <c r="D369" s="10">
        <v>100</v>
      </c>
      <c r="E369" s="10"/>
      <c r="F369" s="7">
        <f t="shared" si="9"/>
        <v>0</v>
      </c>
      <c r="G369" s="15"/>
      <c r="H369" s="16"/>
      <c r="I369" s="15"/>
      <c r="J369" s="15"/>
      <c r="K369" s="15"/>
    </row>
    <row r="370" spans="1:11" s="14" customFormat="1">
      <c r="A370" s="9"/>
      <c r="B370" s="77" t="s">
        <v>6</v>
      </c>
      <c r="C370" s="9" t="s">
        <v>3</v>
      </c>
      <c r="D370" s="10">
        <v>50</v>
      </c>
      <c r="E370" s="10"/>
      <c r="F370" s="7">
        <f t="shared" si="9"/>
        <v>0</v>
      </c>
      <c r="G370" s="15"/>
      <c r="H370" s="16"/>
      <c r="I370" s="15"/>
      <c r="J370" s="15"/>
      <c r="K370" s="15"/>
    </row>
    <row r="371" spans="1:11" ht="90">
      <c r="A371" s="8">
        <v>120</v>
      </c>
      <c r="B371" s="75" t="s">
        <v>8</v>
      </c>
      <c r="C371" s="9" t="s">
        <v>3</v>
      </c>
      <c r="D371" s="10">
        <v>150</v>
      </c>
      <c r="F371" s="7">
        <f t="shared" si="9"/>
        <v>0</v>
      </c>
      <c r="G371" s="15"/>
      <c r="H371" s="17"/>
      <c r="I371" s="15"/>
      <c r="J371" s="15"/>
      <c r="K371" s="15"/>
    </row>
    <row r="372" spans="1:11" s="14" customFormat="1">
      <c r="A372" s="9"/>
      <c r="B372" s="77" t="s">
        <v>4</v>
      </c>
      <c r="C372" s="9" t="s">
        <v>3</v>
      </c>
      <c r="D372" s="10">
        <v>550</v>
      </c>
      <c r="E372" s="10"/>
      <c r="F372" s="7">
        <f t="shared" si="9"/>
        <v>0</v>
      </c>
      <c r="G372" s="15"/>
      <c r="H372" s="16"/>
      <c r="I372" s="15"/>
      <c r="J372" s="15"/>
      <c r="K372" s="15"/>
    </row>
    <row r="373" spans="1:11" s="14" customFormat="1">
      <c r="A373" s="9"/>
      <c r="B373" s="77" t="s">
        <v>5</v>
      </c>
      <c r="C373" s="9" t="s">
        <v>3</v>
      </c>
      <c r="D373" s="10">
        <v>25</v>
      </c>
      <c r="E373" s="10"/>
      <c r="F373" s="7">
        <f t="shared" si="9"/>
        <v>0</v>
      </c>
      <c r="G373" s="15"/>
      <c r="H373" s="16"/>
      <c r="I373" s="15"/>
      <c r="J373" s="15"/>
      <c r="K373" s="15"/>
    </row>
    <row r="374" spans="1:11" s="14" customFormat="1">
      <c r="A374" s="9"/>
      <c r="B374" s="77" t="s">
        <v>6</v>
      </c>
      <c r="C374" s="9" t="s">
        <v>3</v>
      </c>
      <c r="D374" s="10">
        <v>20</v>
      </c>
      <c r="E374" s="10"/>
      <c r="F374" s="7">
        <f t="shared" si="9"/>
        <v>0</v>
      </c>
      <c r="G374" s="15"/>
      <c r="H374" s="16"/>
      <c r="I374" s="15"/>
      <c r="J374" s="15"/>
      <c r="K374" s="15"/>
    </row>
    <row r="375" spans="1:11" s="21" customFormat="1" ht="45">
      <c r="A375" s="8">
        <v>121</v>
      </c>
      <c r="B375" s="78" t="s">
        <v>117</v>
      </c>
      <c r="C375" s="18"/>
      <c r="D375" s="19"/>
      <c r="E375" s="19"/>
      <c r="F375" s="7">
        <f t="shared" si="9"/>
        <v>0</v>
      </c>
      <c r="G375" s="15"/>
      <c r="H375" s="20"/>
      <c r="I375" s="15"/>
      <c r="J375" s="15"/>
      <c r="K375" s="15"/>
    </row>
    <row r="376" spans="1:11" s="14" customFormat="1">
      <c r="A376" s="9"/>
      <c r="B376" s="77" t="s">
        <v>118</v>
      </c>
      <c r="C376" s="9" t="s">
        <v>61</v>
      </c>
      <c r="D376" s="10">
        <v>40</v>
      </c>
      <c r="E376" s="10"/>
      <c r="F376" s="7">
        <f t="shared" si="9"/>
        <v>0</v>
      </c>
      <c r="G376" s="15"/>
      <c r="H376" s="16"/>
      <c r="I376" s="15"/>
      <c r="J376" s="15"/>
      <c r="K376" s="15"/>
    </row>
    <row r="377" spans="1:11" s="23" customFormat="1" ht="30">
      <c r="A377" s="8">
        <v>122</v>
      </c>
      <c r="B377" s="79" t="s">
        <v>9</v>
      </c>
      <c r="C377" s="22" t="s">
        <v>10</v>
      </c>
      <c r="D377" s="10">
        <v>120</v>
      </c>
      <c r="E377" s="10"/>
      <c r="F377" s="7">
        <f t="shared" si="9"/>
        <v>0</v>
      </c>
      <c r="H377" s="17"/>
    </row>
    <row r="378" spans="1:11" s="23" customFormat="1">
      <c r="A378" s="9"/>
      <c r="B378" s="79" t="s">
        <v>11</v>
      </c>
      <c r="C378" s="22" t="s">
        <v>10</v>
      </c>
      <c r="D378" s="10">
        <v>200</v>
      </c>
      <c r="E378" s="10"/>
      <c r="F378" s="7">
        <f t="shared" si="9"/>
        <v>0</v>
      </c>
      <c r="H378" s="16"/>
    </row>
    <row r="379" spans="1:11" s="23" customFormat="1">
      <c r="A379" s="9"/>
      <c r="B379" s="79" t="s">
        <v>12</v>
      </c>
      <c r="C379" s="22" t="s">
        <v>10</v>
      </c>
      <c r="D379" s="10">
        <v>30</v>
      </c>
      <c r="E379" s="10"/>
      <c r="F379" s="7">
        <f t="shared" si="9"/>
        <v>0</v>
      </c>
      <c r="H379" s="16"/>
    </row>
    <row r="380" spans="1:11" ht="45">
      <c r="A380" s="24">
        <v>123</v>
      </c>
      <c r="B380" s="77" t="s">
        <v>13</v>
      </c>
      <c r="C380" s="9"/>
      <c r="F380" s="7">
        <f t="shared" si="9"/>
        <v>0</v>
      </c>
      <c r="G380" s="11"/>
    </row>
    <row r="381" spans="1:11" s="14" customFormat="1">
      <c r="A381" s="12"/>
      <c r="B381" s="77" t="s">
        <v>14</v>
      </c>
      <c r="C381" s="9" t="s">
        <v>15</v>
      </c>
      <c r="D381" s="10">
        <v>100</v>
      </c>
      <c r="E381" s="10"/>
      <c r="F381" s="7">
        <f t="shared" si="9"/>
        <v>0</v>
      </c>
      <c r="G381" s="13"/>
    </row>
    <row r="382" spans="1:11" ht="75">
      <c r="A382" s="8">
        <v>124</v>
      </c>
      <c r="B382" s="77" t="s">
        <v>86</v>
      </c>
      <c r="C382" s="9" t="s">
        <v>3</v>
      </c>
      <c r="D382" s="10">
        <v>150</v>
      </c>
      <c r="F382" s="7">
        <f t="shared" si="9"/>
        <v>0</v>
      </c>
      <c r="G382" s="11"/>
    </row>
    <row r="383" spans="1:11" s="14" customFormat="1">
      <c r="A383" s="12"/>
      <c r="B383" s="77" t="s">
        <v>16</v>
      </c>
      <c r="C383" s="9" t="s">
        <v>3</v>
      </c>
      <c r="D383" s="10">
        <v>50</v>
      </c>
      <c r="E383" s="10"/>
      <c r="F383" s="7">
        <f t="shared" si="9"/>
        <v>0</v>
      </c>
      <c r="G383" s="13"/>
    </row>
    <row r="384" spans="1:11" s="23" customFormat="1" ht="30">
      <c r="A384" s="9">
        <v>125</v>
      </c>
      <c r="B384" s="79" t="s">
        <v>17</v>
      </c>
      <c r="C384" s="22" t="s">
        <v>18</v>
      </c>
      <c r="D384" s="10">
        <v>65</v>
      </c>
      <c r="E384" s="10"/>
      <c r="F384" s="7">
        <f t="shared" si="9"/>
        <v>0</v>
      </c>
      <c r="H384" s="16"/>
    </row>
    <row r="385" spans="1:13" ht="120">
      <c r="A385" s="8">
        <v>126</v>
      </c>
      <c r="B385" s="77" t="s">
        <v>19</v>
      </c>
      <c r="C385" s="9"/>
      <c r="F385" s="7">
        <f t="shared" si="9"/>
        <v>0</v>
      </c>
      <c r="H385" s="17"/>
    </row>
    <row r="386" spans="1:13" s="14" customFormat="1">
      <c r="A386" s="9"/>
      <c r="B386" s="77" t="s">
        <v>20</v>
      </c>
      <c r="C386" s="9" t="s">
        <v>21</v>
      </c>
      <c r="D386" s="10">
        <v>275</v>
      </c>
      <c r="E386" s="10"/>
      <c r="F386" s="7">
        <f t="shared" si="9"/>
        <v>0</v>
      </c>
      <c r="G386" s="25"/>
      <c r="H386" s="16"/>
      <c r="I386" s="26"/>
      <c r="J386" s="26"/>
      <c r="K386" s="26"/>
      <c r="L386" s="26"/>
      <c r="M386" s="26"/>
    </row>
    <row r="387" spans="1:13" s="14" customFormat="1" ht="30">
      <c r="A387" s="9"/>
      <c r="B387" s="77" t="s">
        <v>22</v>
      </c>
      <c r="C387" s="9" t="s">
        <v>21</v>
      </c>
      <c r="D387" s="10">
        <v>200</v>
      </c>
      <c r="E387" s="10"/>
      <c r="F387" s="7">
        <f t="shared" si="9"/>
        <v>0</v>
      </c>
      <c r="H387" s="16"/>
      <c r="I387" s="27"/>
      <c r="J387" s="26"/>
      <c r="K387" s="26"/>
      <c r="L387" s="26"/>
      <c r="M387" s="26"/>
    </row>
    <row r="388" spans="1:13" s="14" customFormat="1" ht="30">
      <c r="A388" s="9"/>
      <c r="B388" s="77" t="s">
        <v>23</v>
      </c>
      <c r="C388" s="9" t="s">
        <v>21</v>
      </c>
      <c r="D388" s="10">
        <v>170</v>
      </c>
      <c r="E388" s="10"/>
      <c r="F388" s="7">
        <f t="shared" si="9"/>
        <v>0</v>
      </c>
      <c r="H388" s="16"/>
      <c r="I388" s="27"/>
      <c r="J388" s="26"/>
      <c r="K388" s="28"/>
      <c r="L388" s="26"/>
      <c r="M388" s="26"/>
    </row>
    <row r="389" spans="1:13" s="14" customFormat="1" ht="30">
      <c r="A389" s="9"/>
      <c r="B389" s="77" t="s">
        <v>24</v>
      </c>
      <c r="C389" s="9" t="s">
        <v>21</v>
      </c>
      <c r="D389" s="10">
        <v>80</v>
      </c>
      <c r="E389" s="10"/>
      <c r="F389" s="7">
        <f t="shared" si="9"/>
        <v>0</v>
      </c>
      <c r="H389" s="16"/>
      <c r="I389" s="26"/>
      <c r="J389" s="26"/>
      <c r="K389" s="26"/>
      <c r="L389" s="26"/>
      <c r="M389" s="26"/>
    </row>
    <row r="390" spans="1:13" s="14" customFormat="1" ht="30">
      <c r="A390" s="9"/>
      <c r="B390" s="77" t="s">
        <v>25</v>
      </c>
      <c r="C390" s="9" t="s">
        <v>21</v>
      </c>
      <c r="D390" s="10">
        <v>20</v>
      </c>
      <c r="E390" s="10"/>
      <c r="F390" s="7">
        <f t="shared" si="9"/>
        <v>0</v>
      </c>
      <c r="H390" s="16"/>
      <c r="I390" s="26"/>
      <c r="J390" s="26"/>
      <c r="K390" s="26"/>
      <c r="L390" s="26"/>
      <c r="M390" s="26"/>
    </row>
    <row r="391" spans="1:13" ht="75">
      <c r="A391" s="8">
        <v>127</v>
      </c>
      <c r="B391" s="77" t="s">
        <v>26</v>
      </c>
      <c r="C391" s="9"/>
      <c r="F391" s="7">
        <f t="shared" ref="F391:F454" si="10">E391*D391</f>
        <v>0</v>
      </c>
      <c r="H391" s="17"/>
      <c r="I391" s="29"/>
      <c r="J391" s="30"/>
      <c r="K391" s="30"/>
      <c r="L391" s="30"/>
      <c r="M391" s="30"/>
    </row>
    <row r="392" spans="1:13" s="14" customFormat="1">
      <c r="A392" s="9"/>
      <c r="B392" s="77" t="s">
        <v>124</v>
      </c>
      <c r="C392" s="9" t="s">
        <v>15</v>
      </c>
      <c r="D392" s="10">
        <v>200</v>
      </c>
      <c r="E392" s="10"/>
      <c r="F392" s="7">
        <f t="shared" si="10"/>
        <v>0</v>
      </c>
      <c r="H392" s="16"/>
      <c r="I392" s="26"/>
      <c r="J392" s="26"/>
      <c r="K392" s="26"/>
      <c r="L392" s="26"/>
      <c r="M392" s="26"/>
    </row>
    <row r="393" spans="1:13" s="14" customFormat="1">
      <c r="A393" s="9"/>
      <c r="B393" s="77" t="s">
        <v>161</v>
      </c>
      <c r="C393" s="9" t="s">
        <v>15</v>
      </c>
      <c r="D393" s="10">
        <v>2100</v>
      </c>
      <c r="E393" s="10"/>
      <c r="F393" s="7">
        <f t="shared" si="10"/>
        <v>0</v>
      </c>
      <c r="H393" s="16"/>
      <c r="I393" s="26"/>
      <c r="J393" s="26"/>
      <c r="K393" s="26"/>
      <c r="L393" s="26"/>
      <c r="M393" s="26"/>
    </row>
    <row r="394" spans="1:13" s="14" customFormat="1">
      <c r="A394" s="9"/>
      <c r="B394" s="77" t="s">
        <v>162</v>
      </c>
      <c r="C394" s="9" t="s">
        <v>15</v>
      </c>
      <c r="D394" s="10">
        <v>4000</v>
      </c>
      <c r="E394" s="10"/>
      <c r="F394" s="7">
        <f t="shared" si="10"/>
        <v>0</v>
      </c>
      <c r="H394" s="16"/>
      <c r="I394" s="26"/>
      <c r="J394" s="26"/>
      <c r="K394" s="26"/>
      <c r="L394" s="26"/>
      <c r="M394" s="26"/>
    </row>
    <row r="395" spans="1:13" s="14" customFormat="1">
      <c r="A395" s="9"/>
      <c r="B395" s="77" t="s">
        <v>163</v>
      </c>
      <c r="C395" s="9" t="s">
        <v>15</v>
      </c>
      <c r="D395" s="10">
        <v>3500</v>
      </c>
      <c r="E395" s="10"/>
      <c r="F395" s="7">
        <f t="shared" si="10"/>
        <v>0</v>
      </c>
      <c r="H395" s="16"/>
      <c r="I395" s="26"/>
      <c r="J395" s="26"/>
      <c r="K395" s="26"/>
      <c r="L395" s="26"/>
      <c r="M395" s="26"/>
    </row>
    <row r="396" spans="1:13" s="14" customFormat="1">
      <c r="A396" s="9"/>
      <c r="B396" s="77" t="s">
        <v>164</v>
      </c>
      <c r="C396" s="9" t="s">
        <v>15</v>
      </c>
      <c r="D396" s="10">
        <v>2100</v>
      </c>
      <c r="E396" s="10"/>
      <c r="F396" s="7">
        <f t="shared" si="10"/>
        <v>0</v>
      </c>
      <c r="H396" s="16"/>
      <c r="I396" s="26"/>
      <c r="J396" s="26"/>
      <c r="K396" s="26"/>
      <c r="L396" s="26"/>
      <c r="M396" s="26"/>
    </row>
    <row r="397" spans="1:13" s="14" customFormat="1">
      <c r="A397" s="9"/>
      <c r="B397" s="77" t="s">
        <v>165</v>
      </c>
      <c r="C397" s="9" t="s">
        <v>15</v>
      </c>
      <c r="D397" s="10">
        <v>200</v>
      </c>
      <c r="E397" s="10"/>
      <c r="F397" s="7">
        <f t="shared" si="10"/>
        <v>0</v>
      </c>
      <c r="H397" s="16"/>
      <c r="I397" s="26"/>
      <c r="J397" s="26"/>
      <c r="K397" s="26"/>
      <c r="L397" s="26"/>
      <c r="M397" s="26"/>
    </row>
    <row r="398" spans="1:13" s="23" customFormat="1" ht="75">
      <c r="A398" s="24">
        <v>128</v>
      </c>
      <c r="B398" s="77" t="s">
        <v>27</v>
      </c>
      <c r="C398" s="22"/>
      <c r="D398" s="10"/>
      <c r="E398" s="10"/>
      <c r="F398" s="7">
        <f t="shared" si="10"/>
        <v>0</v>
      </c>
      <c r="G398" s="31"/>
    </row>
    <row r="399" spans="1:13">
      <c r="A399" s="12"/>
      <c r="B399" s="77" t="s">
        <v>28</v>
      </c>
      <c r="C399" s="9" t="s">
        <v>15</v>
      </c>
      <c r="D399" s="10">
        <v>50</v>
      </c>
      <c r="F399" s="7">
        <f t="shared" si="10"/>
        <v>0</v>
      </c>
      <c r="G399" s="31"/>
    </row>
    <row r="400" spans="1:13">
      <c r="A400" s="12"/>
      <c r="B400" s="77" t="s">
        <v>29</v>
      </c>
      <c r="C400" s="9" t="s">
        <v>15</v>
      </c>
      <c r="D400" s="10">
        <v>30</v>
      </c>
      <c r="F400" s="7">
        <f t="shared" si="10"/>
        <v>0</v>
      </c>
      <c r="G400" s="31"/>
    </row>
    <row r="401" spans="1:13">
      <c r="A401" s="12"/>
      <c r="B401" s="77" t="s">
        <v>30</v>
      </c>
      <c r="C401" s="9" t="s">
        <v>15</v>
      </c>
      <c r="D401" s="10">
        <v>50</v>
      </c>
      <c r="F401" s="7">
        <f t="shared" si="10"/>
        <v>0</v>
      </c>
      <c r="G401" s="31"/>
    </row>
    <row r="402" spans="1:13">
      <c r="A402" s="12"/>
      <c r="B402" s="77" t="s">
        <v>115</v>
      </c>
      <c r="C402" s="9" t="s">
        <v>15</v>
      </c>
      <c r="D402" s="10">
        <v>40</v>
      </c>
      <c r="F402" s="7">
        <f t="shared" si="10"/>
        <v>0</v>
      </c>
    </row>
    <row r="403" spans="1:13" ht="60">
      <c r="A403" s="8">
        <v>129</v>
      </c>
      <c r="B403" s="77" t="s">
        <v>326</v>
      </c>
      <c r="C403" s="9"/>
      <c r="F403" s="7">
        <f t="shared" si="10"/>
        <v>0</v>
      </c>
      <c r="H403" s="17"/>
      <c r="I403" s="30"/>
      <c r="J403" s="30"/>
      <c r="K403" s="30"/>
      <c r="L403" s="30"/>
      <c r="M403" s="30"/>
    </row>
    <row r="404" spans="1:13" s="14" customFormat="1">
      <c r="A404" s="9"/>
      <c r="B404" s="77" t="s">
        <v>87</v>
      </c>
      <c r="C404" s="9" t="s">
        <v>10</v>
      </c>
      <c r="D404" s="10">
        <v>325</v>
      </c>
      <c r="E404" s="10"/>
      <c r="F404" s="7">
        <f t="shared" si="10"/>
        <v>0</v>
      </c>
      <c r="H404" s="16"/>
      <c r="I404" s="26"/>
      <c r="J404" s="26"/>
      <c r="K404" s="26"/>
      <c r="L404" s="26"/>
      <c r="M404" s="26"/>
    </row>
    <row r="405" spans="1:13" s="14" customFormat="1">
      <c r="A405" s="9"/>
      <c r="B405" s="77" t="s">
        <v>88</v>
      </c>
      <c r="C405" s="9" t="s">
        <v>10</v>
      </c>
      <c r="D405" s="10">
        <v>375</v>
      </c>
      <c r="E405" s="10"/>
      <c r="F405" s="7">
        <f t="shared" si="10"/>
        <v>0</v>
      </c>
      <c r="H405" s="16"/>
      <c r="I405" s="26"/>
      <c r="J405" s="26"/>
      <c r="K405" s="26"/>
      <c r="L405" s="26"/>
      <c r="M405" s="26"/>
    </row>
    <row r="406" spans="1:13" s="14" customFormat="1">
      <c r="A406" s="9"/>
      <c r="B406" s="77" t="s">
        <v>89</v>
      </c>
      <c r="C406" s="9" t="s">
        <v>10</v>
      </c>
      <c r="D406" s="10">
        <v>75</v>
      </c>
      <c r="E406" s="10"/>
      <c r="F406" s="7">
        <f t="shared" si="10"/>
        <v>0</v>
      </c>
      <c r="H406" s="16"/>
      <c r="I406" s="26"/>
      <c r="J406" s="26"/>
      <c r="K406" s="26"/>
      <c r="L406" s="26"/>
      <c r="M406" s="26"/>
    </row>
    <row r="407" spans="1:13" s="14" customFormat="1">
      <c r="A407" s="9"/>
      <c r="B407" s="77" t="s">
        <v>90</v>
      </c>
      <c r="C407" s="9" t="s">
        <v>10</v>
      </c>
      <c r="D407" s="10">
        <v>120</v>
      </c>
      <c r="E407" s="10"/>
      <c r="F407" s="7">
        <f t="shared" si="10"/>
        <v>0</v>
      </c>
      <c r="H407" s="16"/>
      <c r="I407" s="26"/>
      <c r="J407" s="26"/>
      <c r="K407" s="26"/>
      <c r="L407" s="26"/>
      <c r="M407" s="26"/>
    </row>
    <row r="408" spans="1:13" s="14" customFormat="1">
      <c r="A408" s="9"/>
      <c r="B408" s="77" t="s">
        <v>91</v>
      </c>
      <c r="C408" s="9" t="s">
        <v>10</v>
      </c>
      <c r="D408" s="10">
        <v>130</v>
      </c>
      <c r="E408" s="10"/>
      <c r="F408" s="7">
        <f t="shared" si="10"/>
        <v>0</v>
      </c>
      <c r="H408" s="16"/>
      <c r="I408" s="26"/>
      <c r="J408" s="26"/>
      <c r="K408" s="26"/>
      <c r="L408" s="26"/>
      <c r="M408" s="26"/>
    </row>
    <row r="409" spans="1:13" s="14" customFormat="1">
      <c r="A409" s="9"/>
      <c r="B409" s="77" t="s">
        <v>92</v>
      </c>
      <c r="C409" s="9" t="s">
        <v>10</v>
      </c>
      <c r="D409" s="10">
        <v>50</v>
      </c>
      <c r="E409" s="10"/>
      <c r="F409" s="7">
        <f t="shared" si="10"/>
        <v>0</v>
      </c>
      <c r="H409" s="16"/>
      <c r="I409" s="26"/>
      <c r="J409" s="26"/>
      <c r="K409" s="26"/>
      <c r="L409" s="26"/>
      <c r="M409" s="26"/>
    </row>
    <row r="410" spans="1:13" s="14" customFormat="1">
      <c r="A410" s="9"/>
      <c r="B410" s="77" t="s">
        <v>93</v>
      </c>
      <c r="C410" s="9" t="s">
        <v>10</v>
      </c>
      <c r="D410" s="10">
        <v>15</v>
      </c>
      <c r="E410" s="10"/>
      <c r="F410" s="7">
        <f t="shared" si="10"/>
        <v>0</v>
      </c>
      <c r="H410" s="16"/>
      <c r="I410" s="26"/>
      <c r="J410" s="26"/>
      <c r="K410" s="26"/>
      <c r="L410" s="26"/>
      <c r="M410" s="26"/>
    </row>
    <row r="411" spans="1:13" ht="60">
      <c r="A411" s="8">
        <v>130</v>
      </c>
      <c r="B411" s="77" t="s">
        <v>31</v>
      </c>
      <c r="C411" s="9"/>
      <c r="F411" s="7">
        <f t="shared" si="10"/>
        <v>0</v>
      </c>
      <c r="H411" s="17"/>
      <c r="I411" s="30"/>
      <c r="J411" s="30"/>
      <c r="K411" s="30"/>
      <c r="L411" s="30"/>
      <c r="M411" s="30"/>
    </row>
    <row r="412" spans="1:13" s="14" customFormat="1">
      <c r="A412" s="9"/>
      <c r="B412" s="77" t="s">
        <v>94</v>
      </c>
      <c r="C412" s="9" t="s">
        <v>10</v>
      </c>
      <c r="D412" s="10">
        <v>325</v>
      </c>
      <c r="E412" s="10"/>
      <c r="F412" s="7">
        <f t="shared" si="10"/>
        <v>0</v>
      </c>
      <c r="H412" s="16"/>
      <c r="I412" s="26"/>
      <c r="J412" s="26"/>
      <c r="K412" s="26"/>
      <c r="L412" s="26"/>
      <c r="M412" s="26"/>
    </row>
    <row r="413" spans="1:13" s="14" customFormat="1">
      <c r="A413" s="9"/>
      <c r="B413" s="77" t="s">
        <v>95</v>
      </c>
      <c r="C413" s="9" t="s">
        <v>10</v>
      </c>
      <c r="D413" s="10">
        <v>375</v>
      </c>
      <c r="E413" s="10"/>
      <c r="F413" s="7">
        <f t="shared" si="10"/>
        <v>0</v>
      </c>
      <c r="H413" s="16"/>
      <c r="I413" s="26"/>
      <c r="J413" s="26"/>
      <c r="K413" s="26"/>
      <c r="L413" s="26"/>
      <c r="M413" s="26"/>
    </row>
    <row r="414" spans="1:13" s="14" customFormat="1">
      <c r="A414" s="9"/>
      <c r="B414" s="77" t="s">
        <v>96</v>
      </c>
      <c r="C414" s="9" t="s">
        <v>10</v>
      </c>
      <c r="D414" s="10">
        <v>75</v>
      </c>
      <c r="E414" s="10"/>
      <c r="F414" s="7">
        <f t="shared" si="10"/>
        <v>0</v>
      </c>
      <c r="H414" s="16"/>
      <c r="I414" s="26"/>
      <c r="J414" s="26"/>
      <c r="K414" s="26"/>
      <c r="L414" s="26"/>
      <c r="M414" s="26"/>
    </row>
    <row r="415" spans="1:13" s="14" customFormat="1">
      <c r="A415" s="9"/>
      <c r="B415" s="77" t="s">
        <v>97</v>
      </c>
      <c r="C415" s="9" t="s">
        <v>10</v>
      </c>
      <c r="D415" s="10">
        <v>120</v>
      </c>
      <c r="E415" s="10"/>
      <c r="F415" s="7">
        <f t="shared" si="10"/>
        <v>0</v>
      </c>
      <c r="H415" s="16"/>
      <c r="I415" s="26"/>
      <c r="J415" s="26"/>
      <c r="K415" s="26"/>
      <c r="L415" s="26"/>
      <c r="M415" s="26"/>
    </row>
    <row r="416" spans="1:13" s="14" customFormat="1">
      <c r="A416" s="9"/>
      <c r="B416" s="77" t="s">
        <v>98</v>
      </c>
      <c r="C416" s="9" t="s">
        <v>10</v>
      </c>
      <c r="D416" s="10">
        <v>130</v>
      </c>
      <c r="E416" s="10"/>
      <c r="F416" s="7">
        <f t="shared" si="10"/>
        <v>0</v>
      </c>
      <c r="H416" s="16"/>
      <c r="I416" s="26"/>
      <c r="J416" s="26"/>
      <c r="K416" s="26"/>
      <c r="L416" s="26"/>
      <c r="M416" s="26"/>
    </row>
    <row r="417" spans="1:13" s="14" customFormat="1">
      <c r="A417" s="9"/>
      <c r="B417" s="77" t="s">
        <v>99</v>
      </c>
      <c r="C417" s="9" t="s">
        <v>10</v>
      </c>
      <c r="D417" s="10">
        <v>50</v>
      </c>
      <c r="E417" s="10"/>
      <c r="F417" s="7">
        <f t="shared" si="10"/>
        <v>0</v>
      </c>
      <c r="H417" s="16"/>
      <c r="I417" s="26"/>
      <c r="J417" s="26"/>
      <c r="K417" s="26"/>
      <c r="L417" s="26"/>
      <c r="M417" s="26"/>
    </row>
    <row r="418" spans="1:13" s="14" customFormat="1">
      <c r="A418" s="9"/>
      <c r="B418" s="77" t="s">
        <v>100</v>
      </c>
      <c r="C418" s="9" t="s">
        <v>10</v>
      </c>
      <c r="D418" s="10">
        <v>15</v>
      </c>
      <c r="E418" s="10"/>
      <c r="F418" s="7">
        <f t="shared" si="10"/>
        <v>0</v>
      </c>
      <c r="H418" s="16"/>
      <c r="I418" s="26"/>
      <c r="J418" s="26"/>
      <c r="K418" s="26"/>
      <c r="L418" s="26"/>
      <c r="M418" s="26"/>
    </row>
    <row r="419" spans="1:13" ht="60">
      <c r="A419" s="8">
        <v>131</v>
      </c>
      <c r="B419" s="77" t="s">
        <v>32</v>
      </c>
      <c r="C419" s="9"/>
      <c r="F419" s="7">
        <f t="shared" si="10"/>
        <v>0</v>
      </c>
      <c r="H419" s="17"/>
      <c r="I419" s="30"/>
      <c r="J419" s="30"/>
      <c r="K419" s="30"/>
      <c r="L419" s="30"/>
      <c r="M419" s="30"/>
    </row>
    <row r="420" spans="1:13" s="14" customFormat="1">
      <c r="A420" s="9"/>
      <c r="B420" s="77" t="s">
        <v>33</v>
      </c>
      <c r="C420" s="9" t="s">
        <v>10</v>
      </c>
      <c r="D420" s="10">
        <v>1100</v>
      </c>
      <c r="E420" s="10"/>
      <c r="F420" s="7">
        <f t="shared" si="10"/>
        <v>0</v>
      </c>
      <c r="H420" s="16"/>
      <c r="I420" s="26"/>
      <c r="J420" s="26"/>
      <c r="K420" s="26"/>
      <c r="L420" s="26"/>
      <c r="M420" s="26"/>
    </row>
    <row r="421" spans="1:13" s="14" customFormat="1">
      <c r="A421" s="9"/>
      <c r="B421" s="77" t="s">
        <v>34</v>
      </c>
      <c r="C421" s="9" t="s">
        <v>10</v>
      </c>
      <c r="D421" s="10">
        <v>120</v>
      </c>
      <c r="E421" s="10"/>
      <c r="F421" s="7">
        <f t="shared" si="10"/>
        <v>0</v>
      </c>
      <c r="H421" s="16"/>
      <c r="I421" s="26"/>
      <c r="J421" s="26"/>
      <c r="K421" s="26"/>
      <c r="L421" s="26"/>
      <c r="M421" s="26"/>
    </row>
    <row r="422" spans="1:13" s="14" customFormat="1">
      <c r="A422" s="9"/>
      <c r="B422" s="77" t="s">
        <v>35</v>
      </c>
      <c r="C422" s="9" t="s">
        <v>10</v>
      </c>
      <c r="D422" s="10">
        <v>300</v>
      </c>
      <c r="E422" s="10"/>
      <c r="F422" s="7">
        <f t="shared" si="10"/>
        <v>0</v>
      </c>
      <c r="H422" s="16"/>
      <c r="I422" s="26"/>
      <c r="J422" s="26"/>
      <c r="K422" s="26"/>
      <c r="L422" s="26"/>
      <c r="M422" s="26"/>
    </row>
    <row r="423" spans="1:13" s="14" customFormat="1">
      <c r="A423" s="9"/>
      <c r="B423" s="77" t="s">
        <v>101</v>
      </c>
      <c r="C423" s="9" t="s">
        <v>10</v>
      </c>
      <c r="D423" s="10">
        <v>60</v>
      </c>
      <c r="E423" s="10"/>
      <c r="F423" s="7">
        <f t="shared" si="10"/>
        <v>0</v>
      </c>
      <c r="H423" s="16"/>
      <c r="I423" s="26"/>
      <c r="J423" s="26"/>
      <c r="K423" s="26"/>
      <c r="L423" s="26"/>
      <c r="M423" s="26"/>
    </row>
    <row r="424" spans="1:13" s="14" customFormat="1">
      <c r="A424" s="9"/>
      <c r="B424" s="77" t="s">
        <v>36</v>
      </c>
      <c r="C424" s="9" t="s">
        <v>10</v>
      </c>
      <c r="D424" s="10">
        <v>110</v>
      </c>
      <c r="E424" s="10"/>
      <c r="F424" s="7">
        <f t="shared" si="10"/>
        <v>0</v>
      </c>
      <c r="H424" s="16"/>
      <c r="I424" s="26"/>
      <c r="J424" s="26"/>
      <c r="K424" s="26"/>
      <c r="L424" s="26"/>
      <c r="M424" s="26"/>
    </row>
    <row r="425" spans="1:13" s="14" customFormat="1">
      <c r="A425" s="9"/>
      <c r="B425" s="77" t="s">
        <v>37</v>
      </c>
      <c r="C425" s="9" t="s">
        <v>10</v>
      </c>
      <c r="D425" s="10">
        <f>65+50</f>
        <v>115</v>
      </c>
      <c r="E425" s="10"/>
      <c r="F425" s="7">
        <f t="shared" si="10"/>
        <v>0</v>
      </c>
      <c r="H425" s="16"/>
      <c r="I425" s="26"/>
      <c r="J425" s="26"/>
      <c r="K425" s="26"/>
      <c r="L425" s="26"/>
      <c r="M425" s="26"/>
    </row>
    <row r="426" spans="1:13" s="14" customFormat="1">
      <c r="A426" s="9"/>
      <c r="B426" s="77" t="s">
        <v>38</v>
      </c>
      <c r="C426" s="9" t="s">
        <v>10</v>
      </c>
      <c r="D426" s="10">
        <v>225</v>
      </c>
      <c r="E426" s="10"/>
      <c r="F426" s="7">
        <f t="shared" si="10"/>
        <v>0</v>
      </c>
      <c r="H426" s="16"/>
      <c r="I426" s="26"/>
      <c r="J426" s="26"/>
      <c r="K426" s="26"/>
      <c r="L426" s="26"/>
      <c r="M426" s="26"/>
    </row>
    <row r="427" spans="1:13" s="14" customFormat="1">
      <c r="A427" s="9"/>
      <c r="B427" s="77" t="s">
        <v>170</v>
      </c>
      <c r="C427" s="9" t="s">
        <v>10</v>
      </c>
      <c r="D427" s="10">
        <v>55</v>
      </c>
      <c r="E427" s="10"/>
      <c r="F427" s="7">
        <f t="shared" si="10"/>
        <v>0</v>
      </c>
      <c r="H427" s="16"/>
      <c r="I427" s="26"/>
      <c r="J427" s="26"/>
      <c r="K427" s="26"/>
      <c r="L427" s="26"/>
      <c r="M427" s="26"/>
    </row>
    <row r="428" spans="1:13" s="14" customFormat="1" ht="45">
      <c r="A428" s="9">
        <v>132</v>
      </c>
      <c r="B428" s="80" t="s">
        <v>171</v>
      </c>
      <c r="C428" s="9" t="s">
        <v>10</v>
      </c>
      <c r="D428" s="10">
        <v>55</v>
      </c>
      <c r="E428" s="10"/>
      <c r="F428" s="7">
        <f t="shared" si="10"/>
        <v>0</v>
      </c>
      <c r="H428" s="16"/>
      <c r="I428" s="26"/>
      <c r="J428" s="26"/>
      <c r="K428" s="26"/>
      <c r="L428" s="26"/>
      <c r="M428" s="26"/>
    </row>
    <row r="429" spans="1:13" s="21" customFormat="1" ht="30">
      <c r="A429" s="9">
        <v>133</v>
      </c>
      <c r="B429" s="80" t="s">
        <v>119</v>
      </c>
      <c r="C429" s="18"/>
      <c r="D429" s="19"/>
      <c r="E429" s="19"/>
      <c r="F429" s="7">
        <f t="shared" si="10"/>
        <v>0</v>
      </c>
      <c r="H429" s="20"/>
      <c r="I429" s="32"/>
      <c r="J429" s="32"/>
      <c r="K429" s="32"/>
      <c r="L429" s="32"/>
      <c r="M429" s="32"/>
    </row>
    <row r="430" spans="1:13" s="14" customFormat="1">
      <c r="A430" s="9"/>
      <c r="B430" s="77" t="s">
        <v>120</v>
      </c>
      <c r="C430" s="9" t="s">
        <v>10</v>
      </c>
      <c r="D430" s="10">
        <f>100</f>
        <v>100</v>
      </c>
      <c r="E430" s="10"/>
      <c r="F430" s="7">
        <f t="shared" si="10"/>
        <v>0</v>
      </c>
      <c r="H430" s="16"/>
      <c r="I430" s="26"/>
      <c r="J430" s="26"/>
      <c r="K430" s="26"/>
      <c r="L430" s="26"/>
      <c r="M430" s="26"/>
    </row>
    <row r="431" spans="1:13" s="14" customFormat="1">
      <c r="A431" s="9"/>
      <c r="B431" s="77" t="s">
        <v>121</v>
      </c>
      <c r="C431" s="9" t="s">
        <v>10</v>
      </c>
      <c r="D431" s="10">
        <v>52</v>
      </c>
      <c r="E431" s="10"/>
      <c r="F431" s="7">
        <f t="shared" si="10"/>
        <v>0</v>
      </c>
      <c r="H431" s="16"/>
      <c r="I431" s="26"/>
      <c r="J431" s="26"/>
      <c r="K431" s="26"/>
      <c r="L431" s="26"/>
      <c r="M431" s="26"/>
    </row>
    <row r="432" spans="1:13" ht="105">
      <c r="A432" s="9">
        <v>134</v>
      </c>
      <c r="B432" s="77" t="s">
        <v>327</v>
      </c>
      <c r="C432" s="9" t="s">
        <v>10</v>
      </c>
      <c r="D432" s="10">
        <v>2</v>
      </c>
      <c r="F432" s="7">
        <f t="shared" si="10"/>
        <v>0</v>
      </c>
      <c r="H432" s="17"/>
      <c r="I432" s="30"/>
      <c r="J432" s="30"/>
      <c r="K432" s="30"/>
      <c r="L432" s="30"/>
      <c r="M432" s="30"/>
    </row>
    <row r="433" spans="1:13" ht="120">
      <c r="A433" s="8">
        <v>135</v>
      </c>
      <c r="B433" s="77" t="s">
        <v>205</v>
      </c>
      <c r="C433" s="9" t="s">
        <v>10</v>
      </c>
      <c r="D433" s="10">
        <v>1</v>
      </c>
      <c r="F433" s="7">
        <f t="shared" si="10"/>
        <v>0</v>
      </c>
      <c r="H433" s="17"/>
      <c r="I433" s="30"/>
      <c r="J433" s="30"/>
      <c r="K433" s="30"/>
      <c r="L433" s="30"/>
      <c r="M433" s="30"/>
    </row>
    <row r="434" spans="1:13" ht="60">
      <c r="A434" s="24">
        <v>136</v>
      </c>
      <c r="B434" s="77" t="s">
        <v>39</v>
      </c>
      <c r="C434" s="9"/>
      <c r="F434" s="7">
        <f t="shared" si="10"/>
        <v>0</v>
      </c>
      <c r="H434" s="17"/>
      <c r="I434" s="30"/>
      <c r="J434" s="30"/>
      <c r="K434" s="30"/>
      <c r="L434" s="30"/>
      <c r="M434" s="30"/>
    </row>
    <row r="435" spans="1:13" s="14" customFormat="1">
      <c r="A435" s="9"/>
      <c r="B435" s="77" t="s">
        <v>40</v>
      </c>
      <c r="C435" s="33" t="s">
        <v>10</v>
      </c>
      <c r="D435" s="10">
        <v>285</v>
      </c>
      <c r="E435" s="10"/>
      <c r="F435" s="7">
        <f t="shared" si="10"/>
        <v>0</v>
      </c>
      <c r="H435" s="16"/>
      <c r="I435" s="26"/>
      <c r="J435" s="26"/>
      <c r="K435" s="26"/>
      <c r="L435" s="26"/>
      <c r="M435" s="26"/>
    </row>
    <row r="436" spans="1:13" s="14" customFormat="1">
      <c r="A436" s="9"/>
      <c r="B436" s="77" t="s">
        <v>41</v>
      </c>
      <c r="C436" s="33" t="s">
        <v>10</v>
      </c>
      <c r="D436" s="10">
        <v>10</v>
      </c>
      <c r="E436" s="10"/>
      <c r="F436" s="7">
        <f t="shared" si="10"/>
        <v>0</v>
      </c>
      <c r="H436" s="16"/>
      <c r="I436" s="26"/>
      <c r="J436" s="26"/>
      <c r="K436" s="26"/>
      <c r="L436" s="26"/>
      <c r="M436" s="26"/>
    </row>
    <row r="437" spans="1:13" s="14" customFormat="1">
      <c r="A437" s="9"/>
      <c r="B437" s="77" t="s">
        <v>172</v>
      </c>
      <c r="C437" s="33" t="s">
        <v>10</v>
      </c>
      <c r="D437" s="10">
        <v>8</v>
      </c>
      <c r="E437" s="10"/>
      <c r="F437" s="7">
        <f t="shared" si="10"/>
        <v>0</v>
      </c>
      <c r="H437" s="16"/>
      <c r="I437" s="26"/>
      <c r="J437" s="26"/>
      <c r="K437" s="26"/>
      <c r="L437" s="26"/>
      <c r="M437" s="26"/>
    </row>
    <row r="438" spans="1:13" s="14" customFormat="1">
      <c r="A438" s="9"/>
      <c r="B438" s="77" t="s">
        <v>149</v>
      </c>
      <c r="C438" s="33" t="s">
        <v>10</v>
      </c>
      <c r="D438" s="10">
        <v>6</v>
      </c>
      <c r="E438" s="10"/>
      <c r="F438" s="7">
        <f t="shared" si="10"/>
        <v>0</v>
      </c>
      <c r="H438" s="16"/>
      <c r="I438" s="26"/>
      <c r="J438" s="26"/>
      <c r="K438" s="26"/>
      <c r="L438" s="26"/>
      <c r="M438" s="26"/>
    </row>
    <row r="439" spans="1:13" s="14" customFormat="1">
      <c r="A439" s="9"/>
      <c r="B439" s="77" t="s">
        <v>173</v>
      </c>
      <c r="C439" s="33" t="s">
        <v>10</v>
      </c>
      <c r="D439" s="10">
        <v>4</v>
      </c>
      <c r="E439" s="10"/>
      <c r="F439" s="7">
        <f t="shared" si="10"/>
        <v>0</v>
      </c>
      <c r="H439" s="16"/>
      <c r="I439" s="26"/>
      <c r="J439" s="26"/>
      <c r="K439" s="26"/>
      <c r="L439" s="26"/>
      <c r="M439" s="26"/>
    </row>
    <row r="440" spans="1:13" s="34" customFormat="1" ht="75">
      <c r="A440" s="24">
        <v>137</v>
      </c>
      <c r="B440" s="77" t="s">
        <v>42</v>
      </c>
      <c r="C440" s="9"/>
      <c r="D440" s="10"/>
      <c r="E440" s="10"/>
      <c r="F440" s="7">
        <f t="shared" si="10"/>
        <v>0</v>
      </c>
      <c r="H440" s="35"/>
      <c r="I440" s="36"/>
      <c r="J440" s="36"/>
      <c r="K440" s="36"/>
      <c r="L440" s="36"/>
      <c r="M440" s="36"/>
    </row>
    <row r="441" spans="1:13" s="14" customFormat="1" ht="30">
      <c r="A441" s="9"/>
      <c r="B441" s="77" t="s">
        <v>43</v>
      </c>
      <c r="C441" s="33" t="s">
        <v>10</v>
      </c>
      <c r="D441" s="10">
        <v>2</v>
      </c>
      <c r="E441" s="10"/>
      <c r="F441" s="7">
        <f t="shared" si="10"/>
        <v>0</v>
      </c>
      <c r="H441" s="16"/>
      <c r="I441" s="26"/>
      <c r="J441" s="26"/>
      <c r="K441" s="26"/>
      <c r="L441" s="26"/>
      <c r="M441" s="26"/>
    </row>
    <row r="442" spans="1:13" s="14" customFormat="1" ht="30">
      <c r="A442" s="9"/>
      <c r="B442" s="77" t="s">
        <v>174</v>
      </c>
      <c r="C442" s="33" t="s">
        <v>10</v>
      </c>
      <c r="D442" s="10">
        <v>52</v>
      </c>
      <c r="E442" s="10"/>
      <c r="F442" s="7">
        <f t="shared" si="10"/>
        <v>0</v>
      </c>
      <c r="H442" s="16"/>
      <c r="I442" s="26"/>
      <c r="J442" s="26"/>
      <c r="K442" s="26"/>
      <c r="L442" s="26"/>
      <c r="M442" s="26"/>
    </row>
    <row r="443" spans="1:13" s="14" customFormat="1" ht="30">
      <c r="A443" s="9"/>
      <c r="B443" s="77" t="s">
        <v>188</v>
      </c>
      <c r="C443" s="33" t="s">
        <v>10</v>
      </c>
      <c r="D443" s="10">
        <v>2</v>
      </c>
      <c r="E443" s="10"/>
      <c r="F443" s="7">
        <f t="shared" si="10"/>
        <v>0</v>
      </c>
      <c r="H443" s="16"/>
      <c r="I443" s="26"/>
      <c r="J443" s="26"/>
      <c r="K443" s="26"/>
      <c r="L443" s="26"/>
      <c r="M443" s="26"/>
    </row>
    <row r="444" spans="1:13" s="14" customFormat="1" ht="30">
      <c r="A444" s="9"/>
      <c r="B444" s="77" t="s">
        <v>189</v>
      </c>
      <c r="C444" s="33" t="s">
        <v>10</v>
      </c>
      <c r="D444" s="10">
        <v>6</v>
      </c>
      <c r="E444" s="10"/>
      <c r="F444" s="7">
        <f t="shared" si="10"/>
        <v>0</v>
      </c>
      <c r="H444" s="16"/>
      <c r="I444" s="26"/>
      <c r="J444" s="26"/>
      <c r="K444" s="26"/>
      <c r="L444" s="26"/>
      <c r="M444" s="26"/>
    </row>
    <row r="445" spans="1:13" ht="30">
      <c r="A445" s="8">
        <v>138</v>
      </c>
      <c r="B445" s="77" t="s">
        <v>102</v>
      </c>
      <c r="C445" s="9"/>
      <c r="F445" s="7">
        <f t="shared" si="10"/>
        <v>0</v>
      </c>
      <c r="H445" s="17"/>
      <c r="I445" s="30"/>
      <c r="J445" s="30"/>
      <c r="K445" s="30"/>
      <c r="L445" s="30"/>
      <c r="M445" s="30"/>
    </row>
    <row r="446" spans="1:13" s="14" customFormat="1">
      <c r="A446" s="9"/>
      <c r="B446" s="77" t="s">
        <v>175</v>
      </c>
      <c r="C446" s="33" t="s">
        <v>10</v>
      </c>
      <c r="D446" s="10">
        <v>55</v>
      </c>
      <c r="E446" s="10"/>
      <c r="F446" s="7">
        <f t="shared" si="10"/>
        <v>0</v>
      </c>
      <c r="H446" s="16"/>
      <c r="I446" s="26"/>
      <c r="J446" s="26"/>
      <c r="K446" s="26"/>
      <c r="L446" s="26"/>
      <c r="M446" s="26"/>
    </row>
    <row r="447" spans="1:13" s="14" customFormat="1">
      <c r="A447" s="9"/>
      <c r="B447" s="77" t="s">
        <v>190</v>
      </c>
      <c r="C447" s="33" t="s">
        <v>10</v>
      </c>
      <c r="D447" s="10">
        <v>8</v>
      </c>
      <c r="E447" s="10"/>
      <c r="F447" s="7">
        <f t="shared" si="10"/>
        <v>0</v>
      </c>
      <c r="H447" s="16"/>
      <c r="I447" s="26"/>
      <c r="J447" s="26"/>
      <c r="K447" s="26"/>
      <c r="L447" s="26"/>
      <c r="M447" s="26"/>
    </row>
    <row r="448" spans="1:13" s="21" customFormat="1" ht="135">
      <c r="A448" s="8">
        <v>139</v>
      </c>
      <c r="B448" s="80" t="s">
        <v>122</v>
      </c>
      <c r="C448" s="37"/>
      <c r="D448" s="19"/>
      <c r="E448" s="19"/>
      <c r="F448" s="7">
        <f t="shared" si="10"/>
        <v>0</v>
      </c>
      <c r="H448" s="20"/>
      <c r="I448" s="32"/>
      <c r="J448" s="32"/>
      <c r="K448" s="32"/>
      <c r="L448" s="32"/>
      <c r="M448" s="32"/>
    </row>
    <row r="449" spans="1:13" s="14" customFormat="1">
      <c r="A449" s="9"/>
      <c r="B449" s="77" t="s">
        <v>123</v>
      </c>
      <c r="C449" s="33" t="s">
        <v>10</v>
      </c>
      <c r="D449" s="10">
        <v>4</v>
      </c>
      <c r="E449" s="10"/>
      <c r="F449" s="7">
        <f t="shared" si="10"/>
        <v>0</v>
      </c>
      <c r="H449" s="16"/>
      <c r="I449" s="26"/>
      <c r="J449" s="26"/>
      <c r="K449" s="26"/>
      <c r="L449" s="26"/>
      <c r="M449" s="26"/>
    </row>
    <row r="450" spans="1:13" s="34" customFormat="1" ht="45">
      <c r="A450" s="24">
        <v>140</v>
      </c>
      <c r="B450" s="77" t="s">
        <v>44</v>
      </c>
      <c r="C450" s="33"/>
      <c r="D450" s="10"/>
      <c r="E450" s="10"/>
      <c r="F450" s="7">
        <f t="shared" si="10"/>
        <v>0</v>
      </c>
      <c r="G450" s="38"/>
    </row>
    <row r="451" spans="1:13" s="14" customFormat="1">
      <c r="A451" s="12"/>
      <c r="B451" s="77" t="s">
        <v>45</v>
      </c>
      <c r="C451" s="33" t="s">
        <v>15</v>
      </c>
      <c r="D451" s="10">
        <v>20</v>
      </c>
      <c r="E451" s="10"/>
      <c r="F451" s="7">
        <f t="shared" si="10"/>
        <v>0</v>
      </c>
      <c r="G451" s="39"/>
    </row>
    <row r="452" spans="1:13" s="34" customFormat="1" ht="60">
      <c r="A452" s="24">
        <v>141</v>
      </c>
      <c r="B452" s="77" t="s">
        <v>46</v>
      </c>
      <c r="C452" s="33"/>
      <c r="D452" s="10"/>
      <c r="E452" s="10"/>
      <c r="F452" s="7">
        <f t="shared" si="10"/>
        <v>0</v>
      </c>
      <c r="G452" s="38"/>
    </row>
    <row r="453" spans="1:13" s="14" customFormat="1">
      <c r="A453" s="12"/>
      <c r="B453" s="77" t="s">
        <v>47</v>
      </c>
      <c r="C453" s="33"/>
      <c r="D453" s="10"/>
      <c r="E453" s="10"/>
      <c r="F453" s="7">
        <f t="shared" si="10"/>
        <v>0</v>
      </c>
      <c r="G453" s="39"/>
    </row>
    <row r="454" spans="1:13" s="14" customFormat="1">
      <c r="A454" s="12"/>
      <c r="B454" s="77" t="s">
        <v>48</v>
      </c>
      <c r="C454" s="33" t="s">
        <v>10</v>
      </c>
      <c r="D454" s="10">
        <v>4</v>
      </c>
      <c r="E454" s="10"/>
      <c r="F454" s="7">
        <f t="shared" si="10"/>
        <v>0</v>
      </c>
      <c r="G454" s="39"/>
    </row>
    <row r="455" spans="1:13" s="14" customFormat="1">
      <c r="A455" s="12"/>
      <c r="B455" s="77" t="s">
        <v>49</v>
      </c>
      <c r="C455" s="33"/>
      <c r="D455" s="10"/>
      <c r="E455" s="10"/>
      <c r="F455" s="7">
        <f t="shared" ref="F455:F518" si="11">E455*D455</f>
        <v>0</v>
      </c>
      <c r="G455" s="39"/>
    </row>
    <row r="456" spans="1:13" s="14" customFormat="1">
      <c r="A456" s="12"/>
      <c r="B456" s="77" t="s">
        <v>50</v>
      </c>
      <c r="C456" s="33" t="s">
        <v>10</v>
      </c>
      <c r="D456" s="10">
        <v>4</v>
      </c>
      <c r="E456" s="10"/>
      <c r="F456" s="7">
        <f t="shared" si="11"/>
        <v>0</v>
      </c>
      <c r="G456" s="39"/>
    </row>
    <row r="457" spans="1:13" ht="150">
      <c r="A457" s="8">
        <v>142</v>
      </c>
      <c r="B457" s="77" t="s">
        <v>328</v>
      </c>
      <c r="C457" s="9" t="s">
        <v>10</v>
      </c>
      <c r="D457" s="10">
        <v>12</v>
      </c>
      <c r="F457" s="7">
        <f t="shared" si="11"/>
        <v>0</v>
      </c>
      <c r="G457" s="17"/>
      <c r="H457" s="30"/>
      <c r="I457" s="30"/>
      <c r="J457" s="30"/>
      <c r="K457" s="30"/>
      <c r="L457" s="30"/>
    </row>
    <row r="458" spans="1:13" ht="30">
      <c r="A458" s="8">
        <v>143</v>
      </c>
      <c r="B458" s="77" t="s">
        <v>51</v>
      </c>
      <c r="C458" s="9"/>
      <c r="F458" s="7">
        <f t="shared" si="11"/>
        <v>0</v>
      </c>
      <c r="G458" s="17"/>
      <c r="H458" s="30"/>
      <c r="I458" s="30"/>
      <c r="J458" s="30"/>
      <c r="K458" s="30"/>
      <c r="L458" s="30"/>
    </row>
    <row r="459" spans="1:13" s="23" customFormat="1" ht="30">
      <c r="A459" s="8"/>
      <c r="B459" s="77" t="s">
        <v>52</v>
      </c>
      <c r="C459" s="9" t="s">
        <v>15</v>
      </c>
      <c r="D459" s="10">
        <v>300</v>
      </c>
      <c r="E459" s="10"/>
      <c r="F459" s="7">
        <f t="shared" si="11"/>
        <v>0</v>
      </c>
      <c r="G459" s="17"/>
    </row>
    <row r="460" spans="1:13" s="23" customFormat="1" ht="30">
      <c r="A460" s="8"/>
      <c r="B460" s="77" t="s">
        <v>150</v>
      </c>
      <c r="C460" s="9" t="s">
        <v>15</v>
      </c>
      <c r="D460" s="10">
        <v>150</v>
      </c>
      <c r="E460" s="10"/>
      <c r="F460" s="7">
        <f t="shared" si="11"/>
        <v>0</v>
      </c>
      <c r="G460" s="17"/>
    </row>
    <row r="461" spans="1:13" s="23" customFormat="1" ht="30">
      <c r="A461" s="8"/>
      <c r="B461" s="77" t="s">
        <v>151</v>
      </c>
      <c r="C461" s="9" t="s">
        <v>15</v>
      </c>
      <c r="D461" s="10">
        <v>50</v>
      </c>
      <c r="E461" s="10"/>
      <c r="F461" s="7">
        <f t="shared" si="11"/>
        <v>0</v>
      </c>
      <c r="G461" s="17"/>
    </row>
    <row r="462" spans="1:13" s="23" customFormat="1" ht="30">
      <c r="A462" s="8"/>
      <c r="B462" s="77" t="s">
        <v>166</v>
      </c>
      <c r="C462" s="9" t="s">
        <v>15</v>
      </c>
      <c r="D462" s="10">
        <v>50</v>
      </c>
      <c r="E462" s="10"/>
      <c r="F462" s="7">
        <f t="shared" si="11"/>
        <v>0</v>
      </c>
      <c r="G462" s="17"/>
    </row>
    <row r="463" spans="1:13" s="23" customFormat="1">
      <c r="A463" s="9"/>
      <c r="B463" s="77" t="s">
        <v>167</v>
      </c>
      <c r="C463" s="9" t="s">
        <v>15</v>
      </c>
      <c r="D463" s="10">
        <v>12</v>
      </c>
      <c r="E463" s="10"/>
      <c r="F463" s="7">
        <f t="shared" si="11"/>
        <v>0</v>
      </c>
      <c r="G463" s="16"/>
    </row>
    <row r="464" spans="1:13" s="23" customFormat="1">
      <c r="A464" s="9"/>
      <c r="B464" s="77" t="s">
        <v>168</v>
      </c>
      <c r="C464" s="9" t="s">
        <v>15</v>
      </c>
      <c r="D464" s="10">
        <v>2</v>
      </c>
      <c r="E464" s="10"/>
      <c r="F464" s="7">
        <f t="shared" si="11"/>
        <v>0</v>
      </c>
      <c r="G464" s="16"/>
    </row>
    <row r="465" spans="1:7" s="23" customFormat="1" ht="60">
      <c r="A465" s="8">
        <v>144</v>
      </c>
      <c r="B465" s="80" t="s">
        <v>176</v>
      </c>
      <c r="C465" s="9" t="s">
        <v>10</v>
      </c>
      <c r="D465" s="10">
        <v>2</v>
      </c>
      <c r="E465" s="10"/>
      <c r="F465" s="7">
        <f t="shared" si="11"/>
        <v>0</v>
      </c>
      <c r="G465" s="20"/>
    </row>
    <row r="466" spans="1:7" s="23" customFormat="1" ht="45">
      <c r="A466" s="8">
        <v>145</v>
      </c>
      <c r="B466" s="80" t="s">
        <v>177</v>
      </c>
      <c r="C466" s="9" t="s">
        <v>10</v>
      </c>
      <c r="D466" s="10">
        <v>2</v>
      </c>
      <c r="E466" s="10"/>
      <c r="F466" s="7">
        <f t="shared" si="11"/>
        <v>0</v>
      </c>
      <c r="G466" s="20"/>
    </row>
    <row r="467" spans="1:7" s="23" customFormat="1" ht="75">
      <c r="A467" s="8">
        <v>146</v>
      </c>
      <c r="B467" s="80" t="s">
        <v>178</v>
      </c>
      <c r="C467" s="37"/>
      <c r="D467" s="40"/>
      <c r="E467" s="40"/>
      <c r="F467" s="7">
        <f t="shared" si="11"/>
        <v>0</v>
      </c>
      <c r="G467" s="20"/>
    </row>
    <row r="468" spans="1:7" s="23" customFormat="1">
      <c r="A468" s="55"/>
      <c r="B468" s="80" t="s">
        <v>179</v>
      </c>
      <c r="C468" s="9" t="s">
        <v>10</v>
      </c>
      <c r="D468" s="10">
        <v>4</v>
      </c>
      <c r="E468" s="10"/>
      <c r="F468" s="7">
        <f t="shared" si="11"/>
        <v>0</v>
      </c>
      <c r="G468" s="20"/>
    </row>
    <row r="469" spans="1:7" s="23" customFormat="1" ht="45">
      <c r="A469" s="8">
        <v>147</v>
      </c>
      <c r="B469" s="77" t="s">
        <v>53</v>
      </c>
      <c r="C469" s="9"/>
      <c r="D469" s="10"/>
      <c r="E469" s="10"/>
      <c r="F469" s="7">
        <f t="shared" si="11"/>
        <v>0</v>
      </c>
      <c r="G469" s="17"/>
    </row>
    <row r="470" spans="1:7" s="23" customFormat="1">
      <c r="A470" s="9"/>
      <c r="B470" s="77" t="s">
        <v>103</v>
      </c>
      <c r="C470" s="33" t="s">
        <v>104</v>
      </c>
      <c r="D470" s="10">
        <v>0.2</v>
      </c>
      <c r="E470" s="10"/>
      <c r="F470" s="7">
        <f t="shared" si="11"/>
        <v>0</v>
      </c>
      <c r="G470" s="16"/>
    </row>
    <row r="471" spans="1:7" s="23" customFormat="1" ht="60">
      <c r="A471" s="8">
        <v>148</v>
      </c>
      <c r="B471" s="77" t="s">
        <v>54</v>
      </c>
      <c r="C471" s="9"/>
      <c r="D471" s="10"/>
      <c r="E471" s="10"/>
      <c r="F471" s="7">
        <f t="shared" si="11"/>
        <v>0</v>
      </c>
      <c r="G471" s="17"/>
    </row>
    <row r="472" spans="1:7" s="14" customFormat="1">
      <c r="A472" s="9"/>
      <c r="B472" s="77" t="s">
        <v>113</v>
      </c>
      <c r="C472" s="9" t="s">
        <v>55</v>
      </c>
      <c r="D472" s="10">
        <v>0.15</v>
      </c>
      <c r="E472" s="10"/>
      <c r="F472" s="7">
        <f t="shared" si="11"/>
        <v>0</v>
      </c>
      <c r="G472" s="16"/>
    </row>
    <row r="473" spans="1:7" s="14" customFormat="1">
      <c r="A473" s="9"/>
      <c r="B473" s="77" t="s">
        <v>152</v>
      </c>
      <c r="C473" s="9" t="s">
        <v>55</v>
      </c>
      <c r="D473" s="10">
        <v>0.1</v>
      </c>
      <c r="E473" s="10"/>
      <c r="F473" s="7">
        <f t="shared" si="11"/>
        <v>0</v>
      </c>
      <c r="G473" s="16"/>
    </row>
    <row r="474" spans="1:7" s="14" customFormat="1">
      <c r="A474" s="9"/>
      <c r="B474" s="77" t="s">
        <v>180</v>
      </c>
      <c r="C474" s="9" t="s">
        <v>55</v>
      </c>
      <c r="D474" s="10">
        <v>0.05</v>
      </c>
      <c r="E474" s="10"/>
      <c r="F474" s="7">
        <f t="shared" si="11"/>
        <v>0</v>
      </c>
      <c r="G474" s="16"/>
    </row>
    <row r="475" spans="1:7" s="14" customFormat="1">
      <c r="A475" s="9"/>
      <c r="B475" s="77" t="s">
        <v>114</v>
      </c>
      <c r="C475" s="9" t="s">
        <v>55</v>
      </c>
      <c r="D475" s="10">
        <v>0.1</v>
      </c>
      <c r="E475" s="10"/>
      <c r="F475" s="7">
        <f t="shared" si="11"/>
        <v>0</v>
      </c>
      <c r="G475" s="16"/>
    </row>
    <row r="476" spans="1:7" s="14" customFormat="1">
      <c r="A476" s="9"/>
      <c r="B476" s="77" t="s">
        <v>153</v>
      </c>
      <c r="C476" s="9" t="s">
        <v>55</v>
      </c>
      <c r="D476" s="10">
        <v>0.05</v>
      </c>
      <c r="E476" s="10"/>
      <c r="F476" s="7">
        <f t="shared" si="11"/>
        <v>0</v>
      </c>
      <c r="G476" s="16"/>
    </row>
    <row r="477" spans="1:7" s="14" customFormat="1">
      <c r="A477" s="9"/>
      <c r="B477" s="77" t="s">
        <v>203</v>
      </c>
      <c r="C477" s="9" t="s">
        <v>55</v>
      </c>
      <c r="D477" s="10">
        <v>0.2</v>
      </c>
      <c r="E477" s="10"/>
      <c r="F477" s="7">
        <f t="shared" si="11"/>
        <v>0</v>
      </c>
      <c r="G477" s="16"/>
    </row>
    <row r="478" spans="1:7" s="42" customFormat="1" ht="45">
      <c r="A478" s="8">
        <v>149</v>
      </c>
      <c r="B478" s="77" t="s">
        <v>56</v>
      </c>
      <c r="C478" s="41"/>
      <c r="D478" s="10"/>
      <c r="E478" s="10"/>
      <c r="F478" s="7">
        <f t="shared" si="11"/>
        <v>0</v>
      </c>
      <c r="G478" s="17"/>
    </row>
    <row r="479" spans="1:7" s="14" customFormat="1">
      <c r="A479" s="9"/>
      <c r="B479" s="77" t="s">
        <v>57</v>
      </c>
      <c r="C479" s="9" t="s">
        <v>55</v>
      </c>
      <c r="D479" s="10">
        <f>SUM(D472:D474)</f>
        <v>0.3</v>
      </c>
      <c r="E479" s="10"/>
      <c r="F479" s="7">
        <f t="shared" si="11"/>
        <v>0</v>
      </c>
      <c r="G479" s="16"/>
    </row>
    <row r="480" spans="1:7" s="14" customFormat="1">
      <c r="A480" s="9"/>
      <c r="B480" s="77" t="s">
        <v>58</v>
      </c>
      <c r="C480" s="9" t="s">
        <v>55</v>
      </c>
      <c r="D480" s="10">
        <f>SUM(D475)</f>
        <v>0.1</v>
      </c>
      <c r="E480" s="10"/>
      <c r="F480" s="7">
        <f t="shared" si="11"/>
        <v>0</v>
      </c>
      <c r="G480" s="16"/>
    </row>
    <row r="481" spans="1:7" s="14" customFormat="1">
      <c r="A481" s="9"/>
      <c r="B481" s="77" t="s">
        <v>154</v>
      </c>
      <c r="C481" s="9" t="s">
        <v>55</v>
      </c>
      <c r="D481" s="10">
        <f>SUM(D476:D477)</f>
        <v>0.25</v>
      </c>
      <c r="E481" s="10"/>
      <c r="F481" s="7">
        <f t="shared" si="11"/>
        <v>0</v>
      </c>
      <c r="G481" s="16"/>
    </row>
    <row r="482" spans="1:7" s="42" customFormat="1" ht="45">
      <c r="A482" s="8">
        <v>150</v>
      </c>
      <c r="B482" s="77" t="s">
        <v>59</v>
      </c>
      <c r="C482" s="41"/>
      <c r="D482" s="10"/>
      <c r="E482" s="10"/>
      <c r="F482" s="7">
        <f t="shared" si="11"/>
        <v>0</v>
      </c>
      <c r="G482" s="31"/>
    </row>
    <row r="483" spans="1:7" s="43" customFormat="1">
      <c r="A483" s="9"/>
      <c r="B483" s="77" t="s">
        <v>60</v>
      </c>
      <c r="C483" s="41" t="s">
        <v>61</v>
      </c>
      <c r="D483" s="10">
        <v>10</v>
      </c>
      <c r="E483" s="10"/>
      <c r="F483" s="7">
        <f t="shared" si="11"/>
        <v>0</v>
      </c>
      <c r="G483" s="31"/>
    </row>
    <row r="484" spans="1:7" s="43" customFormat="1">
      <c r="A484" s="9"/>
      <c r="B484" s="77" t="s">
        <v>62</v>
      </c>
      <c r="C484" s="41" t="s">
        <v>61</v>
      </c>
      <c r="D484" s="10">
        <v>4</v>
      </c>
      <c r="E484" s="10"/>
      <c r="F484" s="7">
        <f t="shared" si="11"/>
        <v>0</v>
      </c>
      <c r="G484" s="31"/>
    </row>
    <row r="485" spans="1:7" s="43" customFormat="1">
      <c r="A485" s="9"/>
      <c r="B485" s="77" t="s">
        <v>155</v>
      </c>
      <c r="C485" s="41" t="s">
        <v>61</v>
      </c>
      <c r="D485" s="10">
        <v>2</v>
      </c>
      <c r="E485" s="10"/>
      <c r="F485" s="7">
        <f t="shared" si="11"/>
        <v>0</v>
      </c>
      <c r="G485" s="31"/>
    </row>
    <row r="486" spans="1:7" s="43" customFormat="1">
      <c r="A486" s="9"/>
      <c r="B486" s="77" t="s">
        <v>181</v>
      </c>
      <c r="C486" s="41" t="s">
        <v>61</v>
      </c>
      <c r="D486" s="10">
        <v>6</v>
      </c>
      <c r="E486" s="10"/>
      <c r="F486" s="7">
        <f t="shared" si="11"/>
        <v>0</v>
      </c>
      <c r="G486" s="31"/>
    </row>
    <row r="487" spans="1:7" s="43" customFormat="1">
      <c r="A487" s="9">
        <v>151</v>
      </c>
      <c r="B487" s="77" t="s">
        <v>63</v>
      </c>
      <c r="C487" s="41"/>
      <c r="D487" s="10"/>
      <c r="E487" s="10"/>
      <c r="F487" s="7">
        <f t="shared" si="11"/>
        <v>0</v>
      </c>
      <c r="G487" s="16"/>
    </row>
    <row r="488" spans="1:7" s="14" customFormat="1">
      <c r="A488" s="9"/>
      <c r="B488" s="77" t="s">
        <v>125</v>
      </c>
      <c r="C488" s="9" t="s">
        <v>10</v>
      </c>
      <c r="D488" s="10">
        <v>3000</v>
      </c>
      <c r="E488" s="10"/>
      <c r="F488" s="7">
        <f t="shared" si="11"/>
        <v>0</v>
      </c>
      <c r="G488" s="16"/>
    </row>
    <row r="489" spans="1:7" s="14" customFormat="1">
      <c r="A489" s="9"/>
      <c r="B489" s="77" t="s">
        <v>169</v>
      </c>
      <c r="C489" s="9" t="s">
        <v>10</v>
      </c>
      <c r="D489" s="10">
        <v>100</v>
      </c>
      <c r="E489" s="10"/>
      <c r="F489" s="7">
        <f t="shared" si="11"/>
        <v>0</v>
      </c>
      <c r="G489" s="16"/>
    </row>
    <row r="490" spans="1:7" s="42" customFormat="1" ht="30">
      <c r="A490" s="8">
        <v>152</v>
      </c>
      <c r="B490" s="77" t="s">
        <v>107</v>
      </c>
      <c r="C490" s="9"/>
      <c r="D490" s="10"/>
      <c r="E490" s="10"/>
      <c r="F490" s="7">
        <f t="shared" si="11"/>
        <v>0</v>
      </c>
      <c r="G490" s="17"/>
    </row>
    <row r="491" spans="1:7" s="14" customFormat="1">
      <c r="A491" s="9"/>
      <c r="B491" s="77" t="s">
        <v>182</v>
      </c>
      <c r="C491" s="9" t="s">
        <v>10</v>
      </c>
      <c r="D491" s="10">
        <v>20</v>
      </c>
      <c r="E491" s="10"/>
      <c r="F491" s="7">
        <f t="shared" si="11"/>
        <v>0</v>
      </c>
      <c r="G491" s="16"/>
    </row>
    <row r="492" spans="1:7" s="14" customFormat="1">
      <c r="A492" s="9"/>
      <c r="B492" s="77" t="s">
        <v>191</v>
      </c>
      <c r="C492" s="9" t="s">
        <v>10</v>
      </c>
      <c r="D492" s="10">
        <v>40</v>
      </c>
      <c r="E492" s="10"/>
      <c r="F492" s="7">
        <f t="shared" si="11"/>
        <v>0</v>
      </c>
      <c r="G492" s="16"/>
    </row>
    <row r="493" spans="1:7" s="14" customFormat="1">
      <c r="A493" s="9"/>
      <c r="B493" s="77" t="s">
        <v>192</v>
      </c>
      <c r="C493" s="9" t="s">
        <v>10</v>
      </c>
      <c r="D493" s="10">
        <v>10</v>
      </c>
      <c r="E493" s="10"/>
      <c r="F493" s="7">
        <f t="shared" si="11"/>
        <v>0</v>
      </c>
      <c r="G493" s="16"/>
    </row>
    <row r="494" spans="1:7" s="14" customFormat="1">
      <c r="A494" s="9"/>
      <c r="B494" s="77" t="s">
        <v>204</v>
      </c>
      <c r="C494" s="9" t="s">
        <v>10</v>
      </c>
      <c r="D494" s="10">
        <v>40</v>
      </c>
      <c r="E494" s="10"/>
      <c r="F494" s="7">
        <f t="shared" si="11"/>
        <v>0</v>
      </c>
      <c r="G494" s="16"/>
    </row>
    <row r="495" spans="1:7" s="42" customFormat="1" ht="60">
      <c r="A495" s="8">
        <v>153</v>
      </c>
      <c r="B495" s="77" t="s">
        <v>105</v>
      </c>
      <c r="C495" s="41" t="s">
        <v>15</v>
      </c>
      <c r="D495" s="10">
        <v>10</v>
      </c>
      <c r="E495" s="10"/>
      <c r="F495" s="7">
        <f t="shared" si="11"/>
        <v>0</v>
      </c>
      <c r="G495" s="17"/>
    </row>
    <row r="496" spans="1:7" s="43" customFormat="1">
      <c r="A496" s="9"/>
      <c r="B496" s="77" t="s">
        <v>64</v>
      </c>
      <c r="C496" s="41" t="s">
        <v>15</v>
      </c>
      <c r="D496" s="10">
        <v>20</v>
      </c>
      <c r="E496" s="10"/>
      <c r="F496" s="7">
        <f t="shared" si="11"/>
        <v>0</v>
      </c>
      <c r="G496" s="16"/>
    </row>
    <row r="497" spans="1:13" s="42" customFormat="1" ht="60">
      <c r="A497" s="44">
        <v>154</v>
      </c>
      <c r="B497" s="81" t="s">
        <v>329</v>
      </c>
      <c r="C497" s="26" t="s">
        <v>61</v>
      </c>
      <c r="D497" s="10">
        <v>10</v>
      </c>
      <c r="E497" s="10"/>
      <c r="F497" s="7">
        <f t="shared" si="11"/>
        <v>0</v>
      </c>
      <c r="G497" s="1"/>
      <c r="H497" s="17"/>
      <c r="I497" s="30"/>
      <c r="J497" s="30"/>
      <c r="K497" s="30"/>
    </row>
    <row r="498" spans="1:13" s="42" customFormat="1" ht="75">
      <c r="A498" s="8">
        <v>155</v>
      </c>
      <c r="B498" s="77" t="s">
        <v>116</v>
      </c>
      <c r="C498" s="41" t="s">
        <v>61</v>
      </c>
      <c r="D498" s="10">
        <v>650</v>
      </c>
      <c r="E498" s="10"/>
      <c r="F498" s="7">
        <f t="shared" si="11"/>
        <v>0</v>
      </c>
      <c r="G498" s="1"/>
      <c r="H498" s="17"/>
      <c r="I498" s="30"/>
      <c r="J498" s="30"/>
      <c r="K498" s="30"/>
    </row>
    <row r="499" spans="1:13" s="46" customFormat="1" ht="30">
      <c r="A499" s="45">
        <v>156</v>
      </c>
      <c r="B499" s="77" t="s">
        <v>65</v>
      </c>
      <c r="C499" s="41" t="s">
        <v>61</v>
      </c>
      <c r="D499" s="10">
        <v>30</v>
      </c>
      <c r="E499" s="10"/>
      <c r="F499" s="7">
        <f t="shared" si="11"/>
        <v>0</v>
      </c>
      <c r="G499" s="1"/>
      <c r="H499" s="17"/>
      <c r="I499" s="30"/>
    </row>
    <row r="500" spans="1:13" s="23" customFormat="1">
      <c r="A500" s="22">
        <v>157</v>
      </c>
      <c r="B500" s="77" t="s">
        <v>66</v>
      </c>
      <c r="C500" s="41" t="s">
        <v>61</v>
      </c>
      <c r="D500" s="10">
        <v>30</v>
      </c>
      <c r="E500" s="10"/>
      <c r="F500" s="7">
        <f t="shared" si="11"/>
        <v>0</v>
      </c>
      <c r="G500" s="14"/>
      <c r="H500" s="16"/>
      <c r="I500" s="26"/>
    </row>
    <row r="501" spans="1:13" ht="60">
      <c r="A501" s="8"/>
      <c r="B501" s="77" t="s">
        <v>67</v>
      </c>
      <c r="C501" s="9" t="s">
        <v>10</v>
      </c>
      <c r="D501" s="10">
        <v>60</v>
      </c>
      <c r="F501" s="7">
        <f t="shared" si="11"/>
        <v>0</v>
      </c>
      <c r="H501" s="17"/>
      <c r="I501" s="30"/>
      <c r="J501" s="30"/>
      <c r="K501" s="30"/>
      <c r="L501" s="30"/>
      <c r="M501" s="30"/>
    </row>
    <row r="502" spans="1:13" ht="45">
      <c r="A502" s="8">
        <v>158</v>
      </c>
      <c r="B502" s="77" t="s">
        <v>68</v>
      </c>
      <c r="C502" s="9" t="s">
        <v>10</v>
      </c>
      <c r="D502" s="10">
        <v>50</v>
      </c>
      <c r="F502" s="7">
        <f t="shared" si="11"/>
        <v>0</v>
      </c>
      <c r="H502" s="17"/>
      <c r="I502" s="30"/>
      <c r="J502" s="30"/>
      <c r="K502" s="30"/>
      <c r="L502" s="30"/>
      <c r="M502" s="30"/>
    </row>
    <row r="503" spans="1:13" s="43" customFormat="1" ht="120">
      <c r="A503" s="8">
        <v>159</v>
      </c>
      <c r="B503" s="82" t="s">
        <v>330</v>
      </c>
      <c r="C503" s="47"/>
      <c r="D503" s="48"/>
      <c r="E503" s="48"/>
      <c r="F503" s="7">
        <f t="shared" si="11"/>
        <v>0</v>
      </c>
    </row>
    <row r="504" spans="1:13" s="50" customFormat="1" ht="105">
      <c r="A504" s="8">
        <v>160</v>
      </c>
      <c r="B504" s="83" t="s">
        <v>126</v>
      </c>
      <c r="C504" s="49"/>
      <c r="D504" s="48"/>
      <c r="E504" s="48"/>
      <c r="F504" s="7">
        <f t="shared" si="11"/>
        <v>0</v>
      </c>
    </row>
    <row r="505" spans="1:13" s="14" customFormat="1">
      <c r="A505" s="8"/>
      <c r="B505" s="79" t="s">
        <v>127</v>
      </c>
      <c r="C505" s="33" t="s">
        <v>128</v>
      </c>
      <c r="D505" s="10">
        <v>45000</v>
      </c>
      <c r="E505" s="10"/>
      <c r="F505" s="7">
        <f t="shared" si="11"/>
        <v>0</v>
      </c>
    </row>
    <row r="506" spans="1:13" s="14" customFormat="1">
      <c r="A506" s="8"/>
      <c r="B506" s="79" t="s">
        <v>129</v>
      </c>
      <c r="C506" s="33" t="s">
        <v>128</v>
      </c>
      <c r="D506" s="10">
        <v>165000</v>
      </c>
      <c r="E506" s="10"/>
      <c r="F506" s="7">
        <f t="shared" si="11"/>
        <v>0</v>
      </c>
    </row>
    <row r="507" spans="1:13" s="54" customFormat="1" ht="60">
      <c r="A507" s="8">
        <v>161</v>
      </c>
      <c r="B507" s="83" t="s">
        <v>130</v>
      </c>
      <c r="C507" s="51"/>
      <c r="D507" s="52"/>
      <c r="E507" s="53"/>
      <c r="F507" s="7">
        <f t="shared" si="11"/>
        <v>0</v>
      </c>
    </row>
    <row r="508" spans="1:13" s="14" customFormat="1">
      <c r="A508" s="12"/>
      <c r="B508" s="79" t="s">
        <v>131</v>
      </c>
      <c r="C508" s="33" t="s">
        <v>15</v>
      </c>
      <c r="D508" s="10">
        <v>10</v>
      </c>
      <c r="E508" s="10"/>
      <c r="F508" s="7">
        <f t="shared" si="11"/>
        <v>0</v>
      </c>
    </row>
    <row r="509" spans="1:13" s="14" customFormat="1">
      <c r="A509" s="12"/>
      <c r="B509" s="79" t="s">
        <v>183</v>
      </c>
      <c r="C509" s="33" t="s">
        <v>15</v>
      </c>
      <c r="D509" s="10">
        <v>4</v>
      </c>
      <c r="E509" s="10"/>
      <c r="F509" s="7">
        <f t="shared" si="11"/>
        <v>0</v>
      </c>
    </row>
    <row r="510" spans="1:13" s="50" customFormat="1" ht="30">
      <c r="A510" s="8">
        <v>162</v>
      </c>
      <c r="B510" s="83" t="s">
        <v>209</v>
      </c>
      <c r="C510" s="33"/>
      <c r="D510" s="10"/>
      <c r="E510" s="10"/>
      <c r="F510" s="7">
        <f t="shared" si="11"/>
        <v>0</v>
      </c>
    </row>
    <row r="511" spans="1:13" s="50" customFormat="1">
      <c r="A511" s="55"/>
      <c r="B511" s="83" t="s">
        <v>201</v>
      </c>
      <c r="C511" s="33" t="s">
        <v>10</v>
      </c>
      <c r="D511" s="10">
        <v>1</v>
      </c>
      <c r="E511" s="10"/>
      <c r="F511" s="7">
        <f t="shared" si="11"/>
        <v>0</v>
      </c>
    </row>
    <row r="512" spans="1:13" s="50" customFormat="1" ht="180">
      <c r="A512" s="55">
        <v>163</v>
      </c>
      <c r="B512" s="84" t="s">
        <v>331</v>
      </c>
      <c r="C512" s="49"/>
      <c r="D512" s="48"/>
      <c r="E512" s="48"/>
      <c r="F512" s="7">
        <f t="shared" si="11"/>
        <v>0</v>
      </c>
    </row>
    <row r="513" spans="1:6" s="50" customFormat="1">
      <c r="A513" s="55"/>
      <c r="B513" s="84" t="s">
        <v>156</v>
      </c>
      <c r="C513" s="49"/>
      <c r="D513" s="48"/>
      <c r="E513" s="48"/>
      <c r="F513" s="7">
        <f t="shared" si="11"/>
        <v>0</v>
      </c>
    </row>
    <row r="514" spans="1:6" s="14" customFormat="1">
      <c r="A514" s="12"/>
      <c r="B514" s="79" t="s">
        <v>157</v>
      </c>
      <c r="C514" s="33" t="s">
        <v>10</v>
      </c>
      <c r="D514" s="10">
        <v>10</v>
      </c>
      <c r="E514" s="10"/>
      <c r="F514" s="7">
        <f t="shared" si="11"/>
        <v>0</v>
      </c>
    </row>
    <row r="515" spans="1:6" s="14" customFormat="1">
      <c r="A515" s="12"/>
      <c r="B515" s="79" t="s">
        <v>158</v>
      </c>
      <c r="C515" s="33" t="s">
        <v>10</v>
      </c>
      <c r="D515" s="10">
        <v>1</v>
      </c>
      <c r="E515" s="10"/>
      <c r="F515" s="7">
        <f t="shared" si="11"/>
        <v>0</v>
      </c>
    </row>
    <row r="516" spans="1:6" s="50" customFormat="1">
      <c r="A516" s="55"/>
      <c r="B516" s="84" t="s">
        <v>133</v>
      </c>
      <c r="C516" s="49"/>
      <c r="D516" s="48"/>
      <c r="E516" s="48"/>
      <c r="F516" s="7">
        <f t="shared" si="11"/>
        <v>0</v>
      </c>
    </row>
    <row r="517" spans="1:6" s="14" customFormat="1">
      <c r="A517" s="12"/>
      <c r="B517" s="79" t="s">
        <v>132</v>
      </c>
      <c r="C517" s="33" t="s">
        <v>10</v>
      </c>
      <c r="D517" s="10">
        <v>5</v>
      </c>
      <c r="E517" s="10"/>
      <c r="F517" s="7">
        <f t="shared" si="11"/>
        <v>0</v>
      </c>
    </row>
    <row r="518" spans="1:6" s="14" customFormat="1">
      <c r="A518" s="12"/>
      <c r="B518" s="79" t="s">
        <v>210</v>
      </c>
      <c r="C518" s="33" t="s">
        <v>10</v>
      </c>
      <c r="D518" s="10">
        <v>1</v>
      </c>
      <c r="E518" s="10"/>
      <c r="F518" s="7">
        <f t="shared" si="11"/>
        <v>0</v>
      </c>
    </row>
    <row r="519" spans="1:6" s="50" customFormat="1" ht="30">
      <c r="A519" s="55">
        <v>164</v>
      </c>
      <c r="B519" s="83" t="s">
        <v>134</v>
      </c>
      <c r="C519" s="49" t="s">
        <v>10</v>
      </c>
      <c r="D519" s="48">
        <v>18</v>
      </c>
      <c r="E519" s="48"/>
      <c r="F519" s="7">
        <f t="shared" ref="F519:F582" si="12">E519*D519</f>
        <v>0</v>
      </c>
    </row>
    <row r="520" spans="1:6" s="50" customFormat="1">
      <c r="A520" s="55">
        <v>165</v>
      </c>
      <c r="B520" s="84" t="s">
        <v>135</v>
      </c>
      <c r="C520" s="49" t="s">
        <v>10</v>
      </c>
      <c r="D520" s="48">
        <v>1</v>
      </c>
      <c r="E520" s="48"/>
      <c r="F520" s="7">
        <f t="shared" si="12"/>
        <v>0</v>
      </c>
    </row>
    <row r="521" spans="1:6" s="50" customFormat="1" ht="30">
      <c r="A521" s="55">
        <v>166</v>
      </c>
      <c r="B521" s="83" t="s">
        <v>136</v>
      </c>
      <c r="C521" s="49" t="s">
        <v>10</v>
      </c>
      <c r="D521" s="48">
        <v>10</v>
      </c>
      <c r="E521" s="48"/>
      <c r="F521" s="7">
        <f t="shared" si="12"/>
        <v>0</v>
      </c>
    </row>
    <row r="522" spans="1:6" s="50" customFormat="1" ht="75">
      <c r="A522" s="55">
        <v>167</v>
      </c>
      <c r="B522" s="84" t="s">
        <v>137</v>
      </c>
      <c r="C522" s="49" t="s">
        <v>10</v>
      </c>
      <c r="D522" s="48">
        <v>5</v>
      </c>
      <c r="E522" s="48"/>
      <c r="F522" s="7">
        <f t="shared" si="12"/>
        <v>0</v>
      </c>
    </row>
    <row r="523" spans="1:6" s="50" customFormat="1" ht="75">
      <c r="A523" s="55">
        <v>168</v>
      </c>
      <c r="B523" s="83" t="s">
        <v>138</v>
      </c>
      <c r="C523" s="49" t="s">
        <v>10</v>
      </c>
      <c r="D523" s="48">
        <v>1</v>
      </c>
      <c r="E523" s="48"/>
      <c r="F523" s="7">
        <f t="shared" si="12"/>
        <v>0</v>
      </c>
    </row>
    <row r="524" spans="1:6" s="50" customFormat="1" ht="105">
      <c r="A524" s="55">
        <v>169</v>
      </c>
      <c r="B524" s="83" t="s">
        <v>139</v>
      </c>
      <c r="C524" s="49"/>
      <c r="D524" s="48"/>
      <c r="E524" s="48"/>
      <c r="F524" s="7">
        <f t="shared" si="12"/>
        <v>0</v>
      </c>
    </row>
    <row r="525" spans="1:6" s="14" customFormat="1">
      <c r="A525" s="12"/>
      <c r="B525" s="79" t="s">
        <v>159</v>
      </c>
      <c r="C525" s="33" t="s">
        <v>15</v>
      </c>
      <c r="D525" s="10">
        <v>8</v>
      </c>
      <c r="E525" s="10"/>
      <c r="F525" s="7">
        <f t="shared" si="12"/>
        <v>0</v>
      </c>
    </row>
    <row r="526" spans="1:6" s="14" customFormat="1">
      <c r="A526" s="12"/>
      <c r="B526" s="79" t="s">
        <v>184</v>
      </c>
      <c r="C526" s="33" t="s">
        <v>15</v>
      </c>
      <c r="D526" s="10">
        <v>4</v>
      </c>
      <c r="E526" s="10"/>
      <c r="F526" s="7">
        <f t="shared" si="12"/>
        <v>0</v>
      </c>
    </row>
    <row r="527" spans="1:6" s="50" customFormat="1" ht="60">
      <c r="A527" s="55">
        <v>170</v>
      </c>
      <c r="B527" s="83" t="s">
        <v>140</v>
      </c>
      <c r="C527" s="49"/>
      <c r="D527" s="48"/>
      <c r="E527" s="48"/>
      <c r="F527" s="7">
        <f t="shared" si="12"/>
        <v>0</v>
      </c>
    </row>
    <row r="528" spans="1:6" s="14" customFormat="1">
      <c r="A528" s="12"/>
      <c r="B528" s="79" t="s">
        <v>141</v>
      </c>
      <c r="C528" s="33" t="s">
        <v>10</v>
      </c>
      <c r="D528" s="10">
        <v>30</v>
      </c>
      <c r="E528" s="10"/>
      <c r="F528" s="7">
        <f t="shared" si="12"/>
        <v>0</v>
      </c>
    </row>
    <row r="529" spans="1:7" s="14" customFormat="1">
      <c r="A529" s="12"/>
      <c r="B529" s="79" t="s">
        <v>148</v>
      </c>
      <c r="C529" s="33" t="s">
        <v>10</v>
      </c>
      <c r="D529" s="10">
        <v>60</v>
      </c>
      <c r="E529" s="10"/>
      <c r="F529" s="7">
        <f t="shared" si="12"/>
        <v>0</v>
      </c>
    </row>
    <row r="530" spans="1:7" s="14" customFormat="1">
      <c r="A530" s="12"/>
      <c r="B530" s="79" t="s">
        <v>142</v>
      </c>
      <c r="C530" s="33" t="s">
        <v>10</v>
      </c>
      <c r="D530" s="10">
        <v>8</v>
      </c>
      <c r="E530" s="10"/>
      <c r="F530" s="7">
        <f t="shared" si="12"/>
        <v>0</v>
      </c>
    </row>
    <row r="531" spans="1:7" s="14" customFormat="1">
      <c r="A531" s="12"/>
      <c r="B531" s="79" t="s">
        <v>143</v>
      </c>
      <c r="C531" s="33" t="s">
        <v>10</v>
      </c>
      <c r="D531" s="10">
        <v>10</v>
      </c>
      <c r="E531" s="10"/>
      <c r="F531" s="7">
        <f t="shared" si="12"/>
        <v>0</v>
      </c>
    </row>
    <row r="532" spans="1:7" s="14" customFormat="1">
      <c r="A532" s="12"/>
      <c r="B532" s="79" t="s">
        <v>144</v>
      </c>
      <c r="C532" s="33" t="s">
        <v>10</v>
      </c>
      <c r="D532" s="10">
        <v>12</v>
      </c>
      <c r="E532" s="10"/>
      <c r="F532" s="7">
        <f t="shared" si="12"/>
        <v>0</v>
      </c>
    </row>
    <row r="533" spans="1:7" s="54" customFormat="1" ht="45">
      <c r="A533" s="44">
        <v>171</v>
      </c>
      <c r="B533" s="84" t="s">
        <v>145</v>
      </c>
      <c r="C533" s="56"/>
      <c r="D533" s="19"/>
      <c r="E533" s="10"/>
      <c r="F533" s="7">
        <f t="shared" si="12"/>
        <v>0</v>
      </c>
    </row>
    <row r="534" spans="1:7" s="54" customFormat="1">
      <c r="A534" s="44"/>
      <c r="B534" s="84" t="s">
        <v>146</v>
      </c>
      <c r="C534" s="56" t="s">
        <v>10</v>
      </c>
      <c r="D534" s="10">
        <v>3</v>
      </c>
      <c r="E534" s="10"/>
      <c r="F534" s="7">
        <f t="shared" si="12"/>
        <v>0</v>
      </c>
    </row>
    <row r="535" spans="1:7" s="54" customFormat="1">
      <c r="A535" s="44"/>
      <c r="B535" s="84" t="s">
        <v>185</v>
      </c>
      <c r="C535" s="56" t="s">
        <v>10</v>
      </c>
      <c r="D535" s="10">
        <v>2</v>
      </c>
      <c r="E535" s="10"/>
      <c r="F535" s="7">
        <f t="shared" si="12"/>
        <v>0</v>
      </c>
    </row>
    <row r="536" spans="1:7" s="54" customFormat="1">
      <c r="A536" s="44"/>
      <c r="B536" s="84" t="s">
        <v>186</v>
      </c>
      <c r="C536" s="56" t="s">
        <v>10</v>
      </c>
      <c r="D536" s="10">
        <v>1</v>
      </c>
      <c r="E536" s="10"/>
      <c r="F536" s="7">
        <f t="shared" si="12"/>
        <v>0</v>
      </c>
    </row>
    <row r="537" spans="1:7" s="54" customFormat="1" ht="45">
      <c r="A537" s="44">
        <v>172</v>
      </c>
      <c r="B537" s="80" t="s">
        <v>332</v>
      </c>
      <c r="C537" s="56" t="s">
        <v>147</v>
      </c>
      <c r="D537" s="10">
        <v>15</v>
      </c>
      <c r="E537" s="10"/>
      <c r="F537" s="7">
        <f t="shared" si="12"/>
        <v>0</v>
      </c>
    </row>
    <row r="538" spans="1:7" s="14" customFormat="1" ht="30">
      <c r="A538" s="12">
        <v>173</v>
      </c>
      <c r="B538" s="79" t="s">
        <v>211</v>
      </c>
      <c r="C538" s="56" t="s">
        <v>10</v>
      </c>
      <c r="D538" s="10">
        <v>50</v>
      </c>
      <c r="E538" s="10"/>
      <c r="F538" s="7">
        <f t="shared" si="12"/>
        <v>0</v>
      </c>
    </row>
    <row r="539" spans="1:7" s="23" customFormat="1" ht="75">
      <c r="A539" s="24">
        <v>174</v>
      </c>
      <c r="B539" s="79" t="s">
        <v>333</v>
      </c>
      <c r="C539" s="33"/>
      <c r="D539" s="10"/>
      <c r="E539" s="10"/>
      <c r="F539" s="7">
        <f t="shared" si="12"/>
        <v>0</v>
      </c>
      <c r="G539" s="1"/>
    </row>
    <row r="540" spans="1:7" s="14" customFormat="1">
      <c r="A540" s="12"/>
      <c r="B540" s="77" t="s">
        <v>108</v>
      </c>
      <c r="C540" s="33" t="s">
        <v>10</v>
      </c>
      <c r="D540" s="10">
        <v>110</v>
      </c>
      <c r="E540" s="10"/>
      <c r="F540" s="7">
        <f t="shared" si="12"/>
        <v>0</v>
      </c>
      <c r="G540" s="57"/>
    </row>
    <row r="541" spans="1:7" s="23" customFormat="1">
      <c r="A541" s="12"/>
      <c r="B541" s="79" t="s">
        <v>109</v>
      </c>
      <c r="C541" s="33" t="s">
        <v>10</v>
      </c>
      <c r="D541" s="10">
        <v>55</v>
      </c>
      <c r="E541" s="10"/>
      <c r="F541" s="7">
        <f t="shared" si="12"/>
        <v>0</v>
      </c>
      <c r="G541" s="14"/>
    </row>
    <row r="542" spans="1:7" s="14" customFormat="1" ht="30">
      <c r="A542" s="24">
        <v>175</v>
      </c>
      <c r="B542" s="77" t="s">
        <v>200</v>
      </c>
      <c r="C542" s="33" t="s">
        <v>69</v>
      </c>
      <c r="D542" s="10">
        <v>1800</v>
      </c>
      <c r="E542" s="10"/>
      <c r="F542" s="7">
        <f t="shared" si="12"/>
        <v>0</v>
      </c>
      <c r="G542" s="1"/>
    </row>
    <row r="543" spans="1:7" ht="30">
      <c r="A543" s="12">
        <v>176</v>
      </c>
      <c r="B543" s="77" t="s">
        <v>70</v>
      </c>
      <c r="C543" s="33"/>
      <c r="F543" s="7">
        <f t="shared" si="12"/>
        <v>0</v>
      </c>
    </row>
    <row r="544" spans="1:7" s="14" customFormat="1">
      <c r="A544" s="12"/>
      <c r="B544" s="77" t="s">
        <v>112</v>
      </c>
      <c r="C544" s="33" t="s">
        <v>69</v>
      </c>
      <c r="D544" s="10">
        <v>800</v>
      </c>
      <c r="E544" s="10"/>
      <c r="F544" s="7">
        <f t="shared" si="12"/>
        <v>0</v>
      </c>
    </row>
    <row r="545" spans="1:11" s="14" customFormat="1">
      <c r="A545" s="12"/>
      <c r="B545" s="77" t="s">
        <v>110</v>
      </c>
      <c r="C545" s="33" t="s">
        <v>69</v>
      </c>
      <c r="D545" s="10">
        <v>100</v>
      </c>
      <c r="E545" s="10"/>
      <c r="F545" s="7">
        <f t="shared" si="12"/>
        <v>0</v>
      </c>
    </row>
    <row r="546" spans="1:11" s="14" customFormat="1">
      <c r="A546" s="12"/>
      <c r="B546" s="77" t="s">
        <v>111</v>
      </c>
      <c r="C546" s="33" t="s">
        <v>69</v>
      </c>
      <c r="D546" s="10">
        <v>75</v>
      </c>
      <c r="E546" s="10"/>
      <c r="F546" s="7">
        <f t="shared" si="12"/>
        <v>0</v>
      </c>
    </row>
    <row r="547" spans="1:11" s="14" customFormat="1" ht="30">
      <c r="A547" s="24">
        <v>177</v>
      </c>
      <c r="B547" s="77" t="s">
        <v>71</v>
      </c>
      <c r="C547" s="33" t="s">
        <v>69</v>
      </c>
      <c r="D547" s="10">
        <v>900</v>
      </c>
      <c r="E547" s="10"/>
      <c r="F547" s="7">
        <f t="shared" si="12"/>
        <v>0</v>
      </c>
    </row>
    <row r="548" spans="1:11" s="14" customFormat="1" ht="45">
      <c r="A548" s="24">
        <v>178</v>
      </c>
      <c r="B548" s="77" t="s">
        <v>72</v>
      </c>
      <c r="C548" s="33" t="s">
        <v>61</v>
      </c>
      <c r="D548" s="10">
        <v>4</v>
      </c>
      <c r="E548" s="10"/>
      <c r="F548" s="7">
        <f t="shared" si="12"/>
        <v>0</v>
      </c>
    </row>
    <row r="549" spans="1:11" s="14" customFormat="1">
      <c r="A549" s="24">
        <v>179</v>
      </c>
      <c r="B549" s="77" t="s">
        <v>73</v>
      </c>
      <c r="C549" s="33" t="s">
        <v>61</v>
      </c>
      <c r="D549" s="10">
        <v>4</v>
      </c>
      <c r="E549" s="10"/>
      <c r="F549" s="7">
        <f t="shared" si="12"/>
        <v>0</v>
      </c>
    </row>
    <row r="550" spans="1:11" s="14" customFormat="1">
      <c r="A550" s="24">
        <v>180</v>
      </c>
      <c r="B550" s="77" t="s">
        <v>74</v>
      </c>
      <c r="C550" s="33" t="s">
        <v>61</v>
      </c>
      <c r="D550" s="10">
        <v>4</v>
      </c>
      <c r="E550" s="10"/>
      <c r="F550" s="7">
        <f t="shared" si="12"/>
        <v>0</v>
      </c>
    </row>
    <row r="551" spans="1:11" s="14" customFormat="1" ht="30">
      <c r="A551" s="24">
        <v>181</v>
      </c>
      <c r="B551" s="77" t="s">
        <v>202</v>
      </c>
      <c r="C551" s="33" t="s">
        <v>61</v>
      </c>
      <c r="D551" s="10">
        <v>4</v>
      </c>
      <c r="E551" s="10"/>
      <c r="F551" s="7">
        <f t="shared" si="12"/>
        <v>0</v>
      </c>
    </row>
    <row r="552" spans="1:11" s="14" customFormat="1" ht="30">
      <c r="A552" s="24">
        <v>182</v>
      </c>
      <c r="B552" s="77" t="s">
        <v>75</v>
      </c>
      <c r="C552" s="33" t="s">
        <v>61</v>
      </c>
      <c r="D552" s="10">
        <v>55</v>
      </c>
      <c r="E552" s="10"/>
      <c r="F552" s="7">
        <f t="shared" si="12"/>
        <v>0</v>
      </c>
    </row>
    <row r="553" spans="1:11" s="14" customFormat="1">
      <c r="A553" s="12"/>
      <c r="B553" s="77" t="s">
        <v>76</v>
      </c>
      <c r="C553" s="33" t="s">
        <v>61</v>
      </c>
      <c r="D553" s="10">
        <v>55</v>
      </c>
      <c r="E553" s="10"/>
      <c r="F553" s="7">
        <f t="shared" si="12"/>
        <v>0</v>
      </c>
    </row>
    <row r="554" spans="1:11" s="14" customFormat="1" ht="30">
      <c r="A554" s="24">
        <v>183</v>
      </c>
      <c r="B554" s="77" t="s">
        <v>160</v>
      </c>
      <c r="C554" s="33" t="s">
        <v>61</v>
      </c>
      <c r="D554" s="10">
        <v>5</v>
      </c>
      <c r="E554" s="10"/>
      <c r="F554" s="7">
        <f t="shared" si="12"/>
        <v>0</v>
      </c>
      <c r="G554" s="58"/>
    </row>
    <row r="555" spans="1:11" s="14" customFormat="1" ht="30">
      <c r="A555" s="24">
        <v>184</v>
      </c>
      <c r="B555" s="77" t="s">
        <v>77</v>
      </c>
      <c r="C555" s="33"/>
      <c r="D555" s="10"/>
      <c r="E555" s="10"/>
      <c r="F555" s="7">
        <f t="shared" si="12"/>
        <v>0</v>
      </c>
    </row>
    <row r="556" spans="1:11" s="14" customFormat="1">
      <c r="A556" s="12"/>
      <c r="B556" s="77" t="s">
        <v>187</v>
      </c>
      <c r="C556" s="33" t="s">
        <v>10</v>
      </c>
      <c r="D556" s="10">
        <v>6</v>
      </c>
      <c r="E556" s="10"/>
      <c r="F556" s="7">
        <f t="shared" si="12"/>
        <v>0</v>
      </c>
    </row>
    <row r="557" spans="1:11" s="14" customFormat="1">
      <c r="A557" s="9">
        <v>185</v>
      </c>
      <c r="B557" s="77" t="s">
        <v>78</v>
      </c>
      <c r="C557" s="59" t="s">
        <v>15</v>
      </c>
      <c r="D557" s="10">
        <v>50</v>
      </c>
      <c r="E557" s="10"/>
      <c r="F557" s="7">
        <f t="shared" si="12"/>
        <v>0</v>
      </c>
      <c r="G557" s="15"/>
      <c r="H557" s="16"/>
      <c r="I557" s="15"/>
      <c r="J557" s="15"/>
      <c r="K557" s="15"/>
    </row>
    <row r="558" spans="1:11" ht="30">
      <c r="A558" s="8">
        <v>186</v>
      </c>
      <c r="B558" s="77" t="s">
        <v>79</v>
      </c>
      <c r="C558" s="33" t="s">
        <v>10</v>
      </c>
      <c r="D558" s="10">
        <v>1</v>
      </c>
      <c r="F558" s="7">
        <f t="shared" si="12"/>
        <v>0</v>
      </c>
      <c r="G558" s="15"/>
      <c r="H558" s="17"/>
      <c r="I558" s="60"/>
      <c r="J558" s="15"/>
      <c r="K558" s="15"/>
    </row>
    <row r="559" spans="1:11" s="63" customFormat="1" ht="30">
      <c r="A559" s="55">
        <v>187</v>
      </c>
      <c r="B559" s="64" t="s">
        <v>193</v>
      </c>
      <c r="C559" s="61"/>
      <c r="D559" s="62"/>
      <c r="E559" s="62"/>
      <c r="F559" s="7">
        <f t="shared" si="12"/>
        <v>0</v>
      </c>
    </row>
    <row r="560" spans="1:11" s="63" customFormat="1" ht="375">
      <c r="A560" s="55">
        <v>188</v>
      </c>
      <c r="B560" s="64" t="s">
        <v>194</v>
      </c>
      <c r="C560" s="33"/>
      <c r="D560" s="10"/>
      <c r="E560" s="10"/>
      <c r="F560" s="7">
        <f t="shared" si="12"/>
        <v>0</v>
      </c>
    </row>
    <row r="561" spans="1:7" s="63" customFormat="1">
      <c r="A561" s="55"/>
      <c r="B561" s="64" t="s">
        <v>195</v>
      </c>
      <c r="C561" s="33" t="s">
        <v>10</v>
      </c>
      <c r="D561" s="10">
        <v>1</v>
      </c>
      <c r="E561" s="10"/>
      <c r="F561" s="7">
        <f t="shared" si="12"/>
        <v>0</v>
      </c>
    </row>
    <row r="562" spans="1:7" s="63" customFormat="1" ht="150">
      <c r="A562" s="55">
        <v>189</v>
      </c>
      <c r="B562" s="64" t="s">
        <v>196</v>
      </c>
      <c r="C562" s="33" t="s">
        <v>10</v>
      </c>
      <c r="D562" s="10">
        <v>55</v>
      </c>
      <c r="E562" s="10"/>
      <c r="F562" s="7">
        <f t="shared" si="12"/>
        <v>0</v>
      </c>
    </row>
    <row r="563" spans="1:7" s="63" customFormat="1" ht="165">
      <c r="A563" s="55">
        <v>190</v>
      </c>
      <c r="B563" s="64" t="s">
        <v>197</v>
      </c>
      <c r="C563" s="33" t="s">
        <v>10</v>
      </c>
      <c r="D563" s="10">
        <v>5</v>
      </c>
      <c r="E563" s="10"/>
      <c r="F563" s="7">
        <f t="shared" si="12"/>
        <v>0</v>
      </c>
    </row>
    <row r="564" spans="1:7" s="63" customFormat="1" ht="135">
      <c r="A564" s="55">
        <v>191</v>
      </c>
      <c r="B564" s="64" t="s">
        <v>198</v>
      </c>
      <c r="C564" s="33" t="s">
        <v>10</v>
      </c>
      <c r="D564" s="10">
        <v>5</v>
      </c>
      <c r="E564" s="10"/>
      <c r="F564" s="7">
        <f t="shared" si="12"/>
        <v>0</v>
      </c>
    </row>
    <row r="565" spans="1:7" s="63" customFormat="1" ht="75">
      <c r="A565" s="55">
        <v>192</v>
      </c>
      <c r="B565" s="64" t="s">
        <v>199</v>
      </c>
      <c r="C565" s="33" t="s">
        <v>10</v>
      </c>
      <c r="D565" s="10">
        <v>5</v>
      </c>
      <c r="E565" s="10"/>
      <c r="F565" s="7">
        <f t="shared" si="12"/>
        <v>0</v>
      </c>
    </row>
    <row r="566" spans="1:7" ht="135">
      <c r="A566" s="8">
        <v>193</v>
      </c>
      <c r="B566" s="77" t="s">
        <v>7</v>
      </c>
      <c r="C566" s="9" t="s">
        <v>3</v>
      </c>
      <c r="D566" s="10">
        <v>700</v>
      </c>
      <c r="F566" s="7">
        <f t="shared" si="12"/>
        <v>0</v>
      </c>
    </row>
    <row r="567" spans="1:7" s="23" customFormat="1" ht="75">
      <c r="A567" s="24">
        <v>194</v>
      </c>
      <c r="B567" s="77" t="s">
        <v>27</v>
      </c>
      <c r="C567" s="22"/>
      <c r="D567" s="10"/>
      <c r="E567" s="10"/>
      <c r="F567" s="7">
        <f t="shared" si="12"/>
        <v>0</v>
      </c>
      <c r="G567" s="31"/>
    </row>
    <row r="568" spans="1:7">
      <c r="A568" s="12"/>
      <c r="B568" s="77" t="s">
        <v>28</v>
      </c>
      <c r="C568" s="9" t="s">
        <v>15</v>
      </c>
      <c r="D568" s="10">
        <v>700</v>
      </c>
      <c r="F568" s="7">
        <f t="shared" si="12"/>
        <v>0</v>
      </c>
      <c r="G568" s="31"/>
    </row>
    <row r="569" spans="1:7" s="23" customFormat="1">
      <c r="A569" s="65">
        <v>195</v>
      </c>
      <c r="B569" s="85" t="s">
        <v>80</v>
      </c>
      <c r="C569" s="41" t="s">
        <v>10</v>
      </c>
      <c r="D569" s="10">
        <v>1</v>
      </c>
      <c r="E569" s="10"/>
      <c r="F569" s="7">
        <f t="shared" si="12"/>
        <v>0</v>
      </c>
      <c r="G569" s="57"/>
    </row>
    <row r="570" spans="1:7" s="23" customFormat="1">
      <c r="A570" s="65">
        <v>196</v>
      </c>
      <c r="B570" s="85" t="s">
        <v>81</v>
      </c>
      <c r="C570" s="41" t="s">
        <v>82</v>
      </c>
      <c r="D570" s="10">
        <v>1</v>
      </c>
      <c r="E570" s="10"/>
      <c r="F570" s="7">
        <f t="shared" si="12"/>
        <v>0</v>
      </c>
      <c r="G570" s="57"/>
    </row>
    <row r="571" spans="1:7" s="23" customFormat="1">
      <c r="A571" s="65">
        <v>197</v>
      </c>
      <c r="B571" s="85" t="s">
        <v>83</v>
      </c>
      <c r="C571" s="41" t="s">
        <v>10</v>
      </c>
      <c r="D571" s="10">
        <v>1</v>
      </c>
      <c r="E571" s="10"/>
      <c r="F571" s="7">
        <f t="shared" si="12"/>
        <v>0</v>
      </c>
      <c r="G571" s="57"/>
    </row>
    <row r="572" spans="1:7" s="23" customFormat="1">
      <c r="A572" s="65">
        <v>198</v>
      </c>
      <c r="B572" s="85" t="s">
        <v>84</v>
      </c>
      <c r="C572" s="41" t="s">
        <v>10</v>
      </c>
      <c r="D572" s="10">
        <v>1</v>
      </c>
      <c r="E572" s="10"/>
      <c r="F572" s="7">
        <f t="shared" si="12"/>
        <v>0</v>
      </c>
      <c r="G572" s="57"/>
    </row>
    <row r="573" spans="1:7" s="23" customFormat="1">
      <c r="A573" s="65">
        <v>199</v>
      </c>
      <c r="B573" s="85" t="s">
        <v>85</v>
      </c>
      <c r="C573" s="41" t="s">
        <v>10</v>
      </c>
      <c r="D573" s="10">
        <v>1</v>
      </c>
      <c r="E573" s="10"/>
      <c r="F573" s="7">
        <f t="shared" si="12"/>
        <v>0</v>
      </c>
      <c r="G573" s="57"/>
    </row>
    <row r="574" spans="1:7" s="23" customFormat="1">
      <c r="A574" s="65">
        <v>200</v>
      </c>
      <c r="B574" s="85" t="s">
        <v>106</v>
      </c>
      <c r="C574" s="41" t="s">
        <v>10</v>
      </c>
      <c r="D574" s="10">
        <v>2</v>
      </c>
      <c r="E574" s="10"/>
      <c r="F574" s="7">
        <f t="shared" si="12"/>
        <v>0</v>
      </c>
      <c r="G574" s="57"/>
    </row>
    <row r="575" spans="1:7" s="63" customFormat="1">
      <c r="A575" s="65">
        <v>201</v>
      </c>
      <c r="B575" s="64" t="s">
        <v>208</v>
      </c>
      <c r="C575" s="33"/>
      <c r="D575" s="10"/>
      <c r="E575" s="10"/>
      <c r="F575" s="7">
        <f t="shared" si="12"/>
        <v>0</v>
      </c>
    </row>
    <row r="576" spans="1:7" ht="135">
      <c r="A576" s="8">
        <v>202</v>
      </c>
      <c r="B576" s="77" t="s">
        <v>7</v>
      </c>
      <c r="C576" s="9" t="s">
        <v>3</v>
      </c>
      <c r="D576" s="10">
        <v>600</v>
      </c>
      <c r="F576" s="7">
        <f t="shared" si="12"/>
        <v>0</v>
      </c>
    </row>
    <row r="577" spans="1:12" s="23" customFormat="1" ht="75">
      <c r="A577" s="24">
        <v>203</v>
      </c>
      <c r="B577" s="77" t="s">
        <v>27</v>
      </c>
      <c r="C577" s="22"/>
      <c r="D577" s="10"/>
      <c r="E577" s="10"/>
      <c r="F577" s="7">
        <f t="shared" si="12"/>
        <v>0</v>
      </c>
      <c r="G577" s="31"/>
    </row>
    <row r="578" spans="1:12">
      <c r="A578" s="12"/>
      <c r="B578" s="77" t="s">
        <v>28</v>
      </c>
      <c r="C578" s="9" t="s">
        <v>15</v>
      </c>
      <c r="D578" s="10">
        <v>600</v>
      </c>
      <c r="F578" s="7">
        <f t="shared" si="12"/>
        <v>0</v>
      </c>
      <c r="G578" s="31"/>
      <c r="I578" s="66"/>
    </row>
    <row r="579" spans="1:12" s="42" customFormat="1">
      <c r="A579" s="74"/>
      <c r="B579" s="81" t="s">
        <v>212</v>
      </c>
      <c r="C579" s="2"/>
      <c r="D579" s="3"/>
      <c r="E579" s="3"/>
      <c r="F579" s="7">
        <f t="shared" si="12"/>
        <v>0</v>
      </c>
    </row>
    <row r="580" spans="1:12" s="67" customFormat="1" ht="60">
      <c r="A580" s="8">
        <v>204</v>
      </c>
      <c r="B580" s="86" t="s">
        <v>213</v>
      </c>
      <c r="C580" s="59" t="s">
        <v>61</v>
      </c>
      <c r="D580" s="3">
        <v>45</v>
      </c>
      <c r="E580" s="3"/>
      <c r="F580" s="7">
        <f t="shared" si="12"/>
        <v>0</v>
      </c>
      <c r="G580" s="15"/>
      <c r="H580" s="15"/>
      <c r="I580" s="15"/>
      <c r="J580" s="15"/>
      <c r="K580" s="15"/>
      <c r="L580" s="15"/>
    </row>
    <row r="581" spans="1:12" s="67" customFormat="1" ht="45">
      <c r="A581" s="8">
        <v>205</v>
      </c>
      <c r="B581" s="86" t="s">
        <v>214</v>
      </c>
      <c r="C581" s="59" t="s">
        <v>61</v>
      </c>
      <c r="D581" s="3">
        <v>45</v>
      </c>
      <c r="E581" s="3"/>
      <c r="F581" s="7">
        <f t="shared" si="12"/>
        <v>0</v>
      </c>
      <c r="G581" s="15"/>
      <c r="H581" s="15"/>
      <c r="I581" s="15"/>
      <c r="J581" s="15"/>
      <c r="K581" s="15"/>
      <c r="L581" s="15"/>
    </row>
    <row r="582" spans="1:12" s="67" customFormat="1" ht="45">
      <c r="A582" s="8">
        <v>206</v>
      </c>
      <c r="B582" s="86" t="s">
        <v>215</v>
      </c>
      <c r="C582" s="59" t="s">
        <v>61</v>
      </c>
      <c r="D582" s="3">
        <v>45</v>
      </c>
      <c r="E582" s="3"/>
      <c r="F582" s="7">
        <f t="shared" si="12"/>
        <v>0</v>
      </c>
      <c r="G582" s="15"/>
      <c r="H582" s="15"/>
      <c r="I582" s="15"/>
      <c r="J582" s="15"/>
      <c r="K582" s="15"/>
      <c r="L582" s="15"/>
    </row>
    <row r="583" spans="1:12" s="67" customFormat="1" ht="90">
      <c r="A583" s="8">
        <v>207</v>
      </c>
      <c r="B583" s="86" t="s">
        <v>220</v>
      </c>
      <c r="C583" s="59" t="s">
        <v>61</v>
      </c>
      <c r="D583" s="3">
        <v>1</v>
      </c>
      <c r="E583" s="3"/>
      <c r="F583" s="7">
        <f t="shared" ref="F583:F646" si="13">E583*D583</f>
        <v>0</v>
      </c>
      <c r="G583" s="15"/>
      <c r="H583" s="15"/>
      <c r="I583" s="15"/>
      <c r="J583" s="15"/>
      <c r="K583" s="15"/>
      <c r="L583" s="15"/>
    </row>
    <row r="584" spans="1:12" s="67" customFormat="1" ht="75">
      <c r="A584" s="8">
        <v>208</v>
      </c>
      <c r="B584" s="86" t="s">
        <v>216</v>
      </c>
      <c r="C584" s="59" t="s">
        <v>61</v>
      </c>
      <c r="D584" s="3">
        <v>4</v>
      </c>
      <c r="E584" s="3"/>
      <c r="F584" s="7">
        <f t="shared" si="13"/>
        <v>0</v>
      </c>
      <c r="G584" s="15"/>
      <c r="H584" s="15"/>
      <c r="I584" s="15"/>
      <c r="J584" s="15"/>
      <c r="K584" s="15"/>
      <c r="L584" s="15"/>
    </row>
    <row r="585" spans="1:12" s="68" customFormat="1" ht="45">
      <c r="A585" s="8">
        <v>209</v>
      </c>
      <c r="B585" s="86" t="s">
        <v>217</v>
      </c>
      <c r="C585" s="59" t="s">
        <v>61</v>
      </c>
      <c r="D585" s="3">
        <v>4</v>
      </c>
      <c r="E585" s="3"/>
      <c r="F585" s="7">
        <f t="shared" si="13"/>
        <v>0</v>
      </c>
    </row>
    <row r="586" spans="1:12" s="68" customFormat="1" ht="75">
      <c r="A586" s="8">
        <v>210</v>
      </c>
      <c r="B586" s="86" t="s">
        <v>218</v>
      </c>
      <c r="C586" s="59" t="s">
        <v>61</v>
      </c>
      <c r="D586" s="3">
        <v>1</v>
      </c>
      <c r="E586" s="3"/>
      <c r="F586" s="7">
        <f t="shared" si="13"/>
        <v>0</v>
      </c>
    </row>
    <row r="587" spans="1:12" s="68" customFormat="1" ht="45">
      <c r="A587" s="8">
        <v>211</v>
      </c>
      <c r="B587" s="86" t="s">
        <v>219</v>
      </c>
      <c r="C587" s="59" t="s">
        <v>61</v>
      </c>
      <c r="D587" s="3">
        <v>1</v>
      </c>
      <c r="E587" s="3"/>
      <c r="F587" s="7">
        <f t="shared" si="13"/>
        <v>0</v>
      </c>
    </row>
    <row r="588" spans="1:12" s="14" customFormat="1" ht="30">
      <c r="A588" s="24">
        <v>212</v>
      </c>
      <c r="B588" s="77" t="s">
        <v>200</v>
      </c>
      <c r="C588" s="33" t="s">
        <v>69</v>
      </c>
      <c r="D588" s="10">
        <v>1500</v>
      </c>
      <c r="E588" s="10"/>
      <c r="F588" s="7">
        <f t="shared" si="13"/>
        <v>0</v>
      </c>
      <c r="G588" s="1"/>
    </row>
    <row r="589" spans="1:12" s="14" customFormat="1" ht="105">
      <c r="A589" s="24">
        <v>213</v>
      </c>
      <c r="B589" s="77" t="s">
        <v>222</v>
      </c>
      <c r="C589" s="33" t="s">
        <v>223</v>
      </c>
      <c r="D589" s="10">
        <v>2</v>
      </c>
      <c r="E589" s="10"/>
      <c r="F589" s="7">
        <f t="shared" si="13"/>
        <v>0</v>
      </c>
      <c r="G589" s="1"/>
    </row>
    <row r="590" spans="1:12" s="14" customFormat="1" ht="45">
      <c r="A590" s="24">
        <v>214</v>
      </c>
      <c r="B590" s="77" t="s">
        <v>224</v>
      </c>
      <c r="C590" s="33" t="s">
        <v>223</v>
      </c>
      <c r="D590" s="10">
        <v>2</v>
      </c>
      <c r="E590" s="10"/>
      <c r="F590" s="7">
        <f t="shared" si="13"/>
        <v>0</v>
      </c>
      <c r="G590" s="1"/>
    </row>
    <row r="591" spans="1:12" s="14" customFormat="1" ht="45">
      <c r="A591" s="24">
        <v>215</v>
      </c>
      <c r="B591" s="64" t="s">
        <v>228</v>
      </c>
      <c r="C591" s="33" t="s">
        <v>223</v>
      </c>
      <c r="D591" s="10">
        <v>22</v>
      </c>
      <c r="E591" s="10"/>
      <c r="F591" s="7">
        <f t="shared" si="13"/>
        <v>0</v>
      </c>
      <c r="G591" s="1"/>
    </row>
    <row r="592" spans="1:12" s="14" customFormat="1" ht="45">
      <c r="A592" s="24">
        <v>216</v>
      </c>
      <c r="B592" s="64" t="s">
        <v>229</v>
      </c>
      <c r="C592" s="33" t="s">
        <v>223</v>
      </c>
      <c r="D592" s="10">
        <v>34</v>
      </c>
      <c r="E592" s="10"/>
      <c r="F592" s="7">
        <f t="shared" si="13"/>
        <v>0</v>
      </c>
      <c r="G592" s="1"/>
    </row>
    <row r="593" spans="1:7" s="14" customFormat="1" ht="45">
      <c r="A593" s="24">
        <v>217</v>
      </c>
      <c r="B593" s="64" t="s">
        <v>230</v>
      </c>
      <c r="C593" s="33" t="s">
        <v>223</v>
      </c>
      <c r="D593" s="10">
        <v>34</v>
      </c>
      <c r="E593" s="10"/>
      <c r="F593" s="7">
        <f t="shared" si="13"/>
        <v>0</v>
      </c>
      <c r="G593" s="1"/>
    </row>
    <row r="594" spans="1:7" s="14" customFormat="1" ht="45">
      <c r="A594" s="24">
        <v>218</v>
      </c>
      <c r="B594" s="64" t="s">
        <v>231</v>
      </c>
      <c r="C594" s="33" t="s">
        <v>223</v>
      </c>
      <c r="D594" s="10">
        <v>34</v>
      </c>
      <c r="E594" s="10"/>
      <c r="F594" s="7">
        <f t="shared" si="13"/>
        <v>0</v>
      </c>
      <c r="G594" s="1"/>
    </row>
    <row r="595" spans="1:7" s="14" customFormat="1" ht="90">
      <c r="A595" s="24">
        <v>219</v>
      </c>
      <c r="B595" s="77" t="s">
        <v>232</v>
      </c>
      <c r="C595" s="33" t="s">
        <v>236</v>
      </c>
      <c r="D595" s="10">
        <v>25</v>
      </c>
      <c r="E595" s="10"/>
      <c r="F595" s="7">
        <f t="shared" si="13"/>
        <v>0</v>
      </c>
      <c r="G595" s="1"/>
    </row>
    <row r="596" spans="1:7" s="14" customFormat="1" ht="90">
      <c r="A596" s="24">
        <v>220</v>
      </c>
      <c r="B596" s="64" t="s">
        <v>233</v>
      </c>
      <c r="C596" s="33" t="s">
        <v>236</v>
      </c>
      <c r="D596" s="10">
        <v>75</v>
      </c>
      <c r="E596" s="10"/>
      <c r="F596" s="7">
        <f t="shared" si="13"/>
        <v>0</v>
      </c>
      <c r="G596" s="1"/>
    </row>
    <row r="597" spans="1:7" s="14" customFormat="1" ht="90">
      <c r="A597" s="24">
        <v>221</v>
      </c>
      <c r="B597" s="64" t="s">
        <v>234</v>
      </c>
      <c r="C597" s="33" t="s">
        <v>236</v>
      </c>
      <c r="D597" s="10">
        <v>75</v>
      </c>
      <c r="E597" s="10"/>
      <c r="F597" s="7">
        <f t="shared" si="13"/>
        <v>0</v>
      </c>
      <c r="G597" s="1"/>
    </row>
    <row r="598" spans="1:7" s="14" customFormat="1" ht="90">
      <c r="A598" s="24">
        <v>222</v>
      </c>
      <c r="B598" s="64" t="s">
        <v>235</v>
      </c>
      <c r="C598" s="33" t="s">
        <v>236</v>
      </c>
      <c r="D598" s="10">
        <v>75</v>
      </c>
      <c r="E598" s="10"/>
      <c r="F598" s="7">
        <f t="shared" si="13"/>
        <v>0</v>
      </c>
      <c r="G598" s="1"/>
    </row>
    <row r="599" spans="1:7" s="14" customFormat="1" ht="45">
      <c r="A599" s="24">
        <v>223</v>
      </c>
      <c r="B599" s="77" t="s">
        <v>237</v>
      </c>
      <c r="C599" s="33" t="s">
        <v>223</v>
      </c>
      <c r="D599" s="10">
        <v>25</v>
      </c>
      <c r="E599" s="10"/>
      <c r="F599" s="7">
        <f t="shared" si="13"/>
        <v>0</v>
      </c>
      <c r="G599" s="1"/>
    </row>
    <row r="600" spans="1:7" s="14" customFormat="1" ht="180">
      <c r="A600" s="24">
        <v>224</v>
      </c>
      <c r="B600" s="77" t="s">
        <v>238</v>
      </c>
      <c r="C600" s="33"/>
      <c r="D600" s="10"/>
      <c r="E600" s="10"/>
      <c r="F600" s="7">
        <f t="shared" si="13"/>
        <v>0</v>
      </c>
      <c r="G600" s="1"/>
    </row>
    <row r="601" spans="1:7" s="14" customFormat="1">
      <c r="A601" s="24"/>
      <c r="B601" s="64" t="s">
        <v>239</v>
      </c>
      <c r="C601" s="33" t="s">
        <v>242</v>
      </c>
      <c r="D601" s="10">
        <v>35</v>
      </c>
      <c r="E601" s="10"/>
      <c r="F601" s="7">
        <f t="shared" si="13"/>
        <v>0</v>
      </c>
      <c r="G601" s="1"/>
    </row>
    <row r="602" spans="1:7" s="14" customFormat="1">
      <c r="A602" s="24"/>
      <c r="B602" s="64" t="s">
        <v>240</v>
      </c>
      <c r="C602" s="33" t="s">
        <v>242</v>
      </c>
      <c r="D602" s="10">
        <v>20</v>
      </c>
      <c r="E602" s="10"/>
      <c r="F602" s="7">
        <f t="shared" si="13"/>
        <v>0</v>
      </c>
      <c r="G602" s="1"/>
    </row>
    <row r="603" spans="1:7" s="14" customFormat="1">
      <c r="A603" s="24"/>
      <c r="B603" s="64" t="s">
        <v>241</v>
      </c>
      <c r="C603" s="33" t="s">
        <v>242</v>
      </c>
      <c r="D603" s="10">
        <v>288</v>
      </c>
      <c r="E603" s="10"/>
      <c r="F603" s="7">
        <f t="shared" si="13"/>
        <v>0</v>
      </c>
      <c r="G603" s="1"/>
    </row>
    <row r="604" spans="1:7" s="14" customFormat="1" ht="180">
      <c r="A604" s="24">
        <v>225</v>
      </c>
      <c r="B604" s="77" t="s">
        <v>243</v>
      </c>
      <c r="C604" s="33"/>
      <c r="D604" s="10"/>
      <c r="E604" s="10"/>
      <c r="F604" s="7">
        <f t="shared" si="13"/>
        <v>0</v>
      </c>
      <c r="G604" s="1"/>
    </row>
    <row r="605" spans="1:7" s="14" customFormat="1">
      <c r="A605" s="24"/>
      <c r="B605" s="64" t="s">
        <v>225</v>
      </c>
      <c r="C605" s="33" t="s">
        <v>242</v>
      </c>
      <c r="D605" s="10">
        <v>12</v>
      </c>
      <c r="E605" s="10"/>
      <c r="F605" s="7">
        <f t="shared" si="13"/>
        <v>0</v>
      </c>
      <c r="G605" s="1"/>
    </row>
    <row r="606" spans="1:7" s="14" customFormat="1">
      <c r="A606" s="24"/>
      <c r="B606" s="64" t="s">
        <v>226</v>
      </c>
      <c r="C606" s="33" t="s">
        <v>242</v>
      </c>
      <c r="D606" s="10">
        <v>20</v>
      </c>
      <c r="E606" s="10"/>
      <c r="F606" s="7">
        <f t="shared" si="13"/>
        <v>0</v>
      </c>
      <c r="G606" s="1"/>
    </row>
    <row r="607" spans="1:7" s="14" customFormat="1">
      <c r="A607" s="24"/>
      <c r="B607" s="64" t="s">
        <v>241</v>
      </c>
      <c r="C607" s="33" t="s">
        <v>242</v>
      </c>
      <c r="D607" s="10">
        <v>20</v>
      </c>
      <c r="E607" s="10"/>
      <c r="F607" s="7">
        <f t="shared" si="13"/>
        <v>0</v>
      </c>
      <c r="G607" s="1"/>
    </row>
    <row r="608" spans="1:7" s="14" customFormat="1">
      <c r="A608" s="24"/>
      <c r="B608" s="64" t="s">
        <v>227</v>
      </c>
      <c r="C608" s="33" t="s">
        <v>242</v>
      </c>
      <c r="D608" s="10">
        <v>20</v>
      </c>
      <c r="E608" s="10"/>
      <c r="F608" s="7">
        <f t="shared" si="13"/>
        <v>0</v>
      </c>
      <c r="G608" s="1"/>
    </row>
    <row r="609" spans="1:8" s="14" customFormat="1">
      <c r="A609" s="24"/>
      <c r="B609" s="64" t="s">
        <v>244</v>
      </c>
      <c r="C609" s="33" t="s">
        <v>242</v>
      </c>
      <c r="D609" s="10">
        <v>96</v>
      </c>
      <c r="E609" s="10"/>
      <c r="F609" s="7">
        <f t="shared" si="13"/>
        <v>0</v>
      </c>
      <c r="G609" s="1"/>
    </row>
    <row r="610" spans="1:8" s="14" customFormat="1" ht="180">
      <c r="A610" s="24">
        <v>226</v>
      </c>
      <c r="B610" s="77" t="s">
        <v>247</v>
      </c>
      <c r="C610" s="33"/>
      <c r="D610" s="10"/>
      <c r="E610" s="10"/>
      <c r="F610" s="7">
        <f t="shared" si="13"/>
        <v>0</v>
      </c>
      <c r="G610" s="1"/>
    </row>
    <row r="611" spans="1:8" s="14" customFormat="1">
      <c r="A611" s="24"/>
      <c r="B611" s="77" t="s">
        <v>251</v>
      </c>
      <c r="C611" s="33" t="s">
        <v>242</v>
      </c>
      <c r="D611" s="10">
        <v>30</v>
      </c>
      <c r="E611" s="10"/>
      <c r="F611" s="7">
        <f t="shared" si="13"/>
        <v>0</v>
      </c>
      <c r="G611" s="1"/>
    </row>
    <row r="612" spans="1:8" s="14" customFormat="1">
      <c r="A612" s="24"/>
      <c r="B612" s="64" t="s">
        <v>248</v>
      </c>
      <c r="C612" s="33" t="s">
        <v>242</v>
      </c>
      <c r="D612" s="10">
        <v>27</v>
      </c>
      <c r="E612" s="10"/>
      <c r="F612" s="7">
        <f t="shared" si="13"/>
        <v>0</v>
      </c>
      <c r="G612" s="1"/>
    </row>
    <row r="613" spans="1:8" s="14" customFormat="1">
      <c r="A613" s="24"/>
      <c r="B613" s="64" t="s">
        <v>249</v>
      </c>
      <c r="C613" s="33" t="s">
        <v>242</v>
      </c>
      <c r="D613" s="10">
        <v>36</v>
      </c>
      <c r="E613" s="10"/>
      <c r="F613" s="7">
        <f t="shared" si="13"/>
        <v>0</v>
      </c>
      <c r="G613" s="1"/>
    </row>
    <row r="614" spans="1:8" s="14" customFormat="1">
      <c r="A614" s="24"/>
      <c r="B614" s="64" t="s">
        <v>241</v>
      </c>
      <c r="C614" s="33" t="s">
        <v>242</v>
      </c>
      <c r="D614" s="10">
        <v>36</v>
      </c>
      <c r="E614" s="10"/>
      <c r="F614" s="7">
        <f t="shared" si="13"/>
        <v>0</v>
      </c>
      <c r="G614" s="1"/>
    </row>
    <row r="615" spans="1:8" s="14" customFormat="1">
      <c r="A615" s="24"/>
      <c r="B615" s="64" t="s">
        <v>227</v>
      </c>
      <c r="C615" s="33" t="s">
        <v>242</v>
      </c>
      <c r="D615" s="10">
        <v>36</v>
      </c>
      <c r="E615" s="10"/>
      <c r="F615" s="7">
        <f t="shared" si="13"/>
        <v>0</v>
      </c>
      <c r="G615" s="1"/>
    </row>
    <row r="616" spans="1:8" s="14" customFormat="1">
      <c r="A616" s="24"/>
      <c r="B616" s="64" t="s">
        <v>250</v>
      </c>
      <c r="C616" s="33" t="s">
        <v>242</v>
      </c>
      <c r="D616" s="10">
        <v>216</v>
      </c>
      <c r="E616" s="10"/>
      <c r="F616" s="7">
        <f t="shared" si="13"/>
        <v>0</v>
      </c>
      <c r="G616" s="1"/>
    </row>
    <row r="617" spans="1:8" s="23" customFormat="1" ht="180">
      <c r="A617" s="15">
        <v>227</v>
      </c>
      <c r="B617" s="77" t="s">
        <v>252</v>
      </c>
      <c r="C617" s="33" t="s">
        <v>242</v>
      </c>
      <c r="D617" s="10">
        <v>100</v>
      </c>
      <c r="E617" s="10"/>
      <c r="F617" s="7">
        <f t="shared" si="13"/>
        <v>0</v>
      </c>
      <c r="G617" s="39"/>
    </row>
    <row r="618" spans="1:8" ht="30">
      <c r="A618" s="8">
        <v>228</v>
      </c>
      <c r="B618" s="70" t="s">
        <v>253</v>
      </c>
      <c r="C618" s="5" t="s">
        <v>254</v>
      </c>
      <c r="D618" s="10">
        <v>14</v>
      </c>
      <c r="F618" s="7">
        <f t="shared" si="13"/>
        <v>0</v>
      </c>
      <c r="G618" s="71"/>
    </row>
    <row r="619" spans="1:8" ht="30">
      <c r="A619" s="8">
        <v>229</v>
      </c>
      <c r="B619" s="77" t="s">
        <v>255</v>
      </c>
      <c r="C619" s="9" t="s">
        <v>254</v>
      </c>
      <c r="D619" s="10">
        <v>4</v>
      </c>
      <c r="F619" s="7">
        <f t="shared" si="13"/>
        <v>0</v>
      </c>
      <c r="H619" s="17"/>
    </row>
    <row r="620" spans="1:8" ht="30">
      <c r="A620" s="8">
        <v>230</v>
      </c>
      <c r="B620" s="77" t="s">
        <v>256</v>
      </c>
      <c r="C620" s="5" t="s">
        <v>254</v>
      </c>
      <c r="D620" s="10">
        <v>2</v>
      </c>
      <c r="F620" s="7">
        <f t="shared" si="13"/>
        <v>0</v>
      </c>
    </row>
    <row r="621" spans="1:8" ht="60">
      <c r="A621" s="8">
        <v>231</v>
      </c>
      <c r="B621" s="77" t="s">
        <v>257</v>
      </c>
      <c r="C621" s="5" t="s">
        <v>258</v>
      </c>
      <c r="D621" s="10">
        <v>10000</v>
      </c>
      <c r="F621" s="7">
        <f t="shared" si="13"/>
        <v>0</v>
      </c>
    </row>
    <row r="622" spans="1:8" ht="30">
      <c r="A622" s="8">
        <v>232</v>
      </c>
      <c r="B622" s="77" t="s">
        <v>259</v>
      </c>
      <c r="F622" s="7">
        <f t="shared" si="13"/>
        <v>0</v>
      </c>
    </row>
    <row r="623" spans="1:8">
      <c r="A623" s="8"/>
      <c r="B623" s="64" t="s">
        <v>225</v>
      </c>
      <c r="C623" s="5" t="s">
        <v>223</v>
      </c>
      <c r="D623" s="10">
        <v>6</v>
      </c>
      <c r="F623" s="7">
        <f t="shared" si="13"/>
        <v>0</v>
      </c>
      <c r="G623" s="17"/>
    </row>
    <row r="624" spans="1:8">
      <c r="A624" s="8"/>
      <c r="B624" s="64" t="s">
        <v>226</v>
      </c>
      <c r="C624" s="5" t="s">
        <v>223</v>
      </c>
      <c r="D624" s="10">
        <v>22</v>
      </c>
      <c r="F624" s="7">
        <f t="shared" si="13"/>
        <v>0</v>
      </c>
    </row>
    <row r="625" spans="1:7">
      <c r="A625" s="8"/>
      <c r="B625" s="64" t="s">
        <v>241</v>
      </c>
      <c r="C625" s="5" t="s">
        <v>223</v>
      </c>
      <c r="D625" s="10">
        <v>22</v>
      </c>
      <c r="F625" s="7">
        <f t="shared" si="13"/>
        <v>0</v>
      </c>
      <c r="G625" s="66"/>
    </row>
    <row r="626" spans="1:7">
      <c r="A626" s="8"/>
      <c r="B626" s="64" t="s">
        <v>227</v>
      </c>
      <c r="C626" s="5" t="s">
        <v>223</v>
      </c>
      <c r="D626" s="10">
        <v>22</v>
      </c>
      <c r="F626" s="7">
        <f t="shared" si="13"/>
        <v>0</v>
      </c>
    </row>
    <row r="627" spans="1:7">
      <c r="A627" s="8">
        <v>233</v>
      </c>
      <c r="B627" s="77" t="s">
        <v>260</v>
      </c>
      <c r="F627" s="7">
        <f t="shared" si="13"/>
        <v>0</v>
      </c>
    </row>
    <row r="628" spans="1:7">
      <c r="A628" s="8"/>
      <c r="B628" s="77" t="s">
        <v>244</v>
      </c>
      <c r="C628" s="5" t="s">
        <v>223</v>
      </c>
      <c r="D628" s="10">
        <v>4</v>
      </c>
      <c r="F628" s="7">
        <f t="shared" si="13"/>
        <v>0</v>
      </c>
    </row>
    <row r="629" spans="1:7">
      <c r="A629" s="8">
        <v>234</v>
      </c>
      <c r="B629" s="64" t="s">
        <v>261</v>
      </c>
      <c r="F629" s="7">
        <f t="shared" si="13"/>
        <v>0</v>
      </c>
    </row>
    <row r="630" spans="1:7">
      <c r="A630" s="8"/>
      <c r="B630" s="64" t="s">
        <v>262</v>
      </c>
      <c r="C630" s="5" t="s">
        <v>223</v>
      </c>
      <c r="D630" s="10">
        <v>8</v>
      </c>
      <c r="F630" s="7">
        <f t="shared" si="13"/>
        <v>0</v>
      </c>
    </row>
    <row r="631" spans="1:7">
      <c r="A631" s="8">
        <v>235</v>
      </c>
      <c r="B631" s="64" t="s">
        <v>263</v>
      </c>
      <c r="F631" s="7">
        <f t="shared" si="13"/>
        <v>0</v>
      </c>
    </row>
    <row r="632" spans="1:7">
      <c r="A632" s="8"/>
      <c r="B632" s="64" t="s">
        <v>262</v>
      </c>
      <c r="C632" s="5" t="s">
        <v>223</v>
      </c>
      <c r="D632" s="10">
        <v>6</v>
      </c>
      <c r="F632" s="7">
        <f t="shared" si="13"/>
        <v>0</v>
      </c>
    </row>
    <row r="633" spans="1:7">
      <c r="A633" s="8">
        <v>236</v>
      </c>
      <c r="B633" s="64" t="s">
        <v>264</v>
      </c>
      <c r="F633" s="7">
        <f t="shared" si="13"/>
        <v>0</v>
      </c>
    </row>
    <row r="634" spans="1:7">
      <c r="A634" s="8"/>
      <c r="B634" s="77" t="s">
        <v>265</v>
      </c>
      <c r="C634" s="5" t="s">
        <v>223</v>
      </c>
      <c r="D634" s="10">
        <v>4</v>
      </c>
      <c r="F634" s="7">
        <f t="shared" si="13"/>
        <v>0</v>
      </c>
    </row>
    <row r="635" spans="1:7" ht="105">
      <c r="A635" s="8">
        <v>237</v>
      </c>
      <c r="B635" s="77" t="s">
        <v>266</v>
      </c>
      <c r="F635" s="7">
        <f t="shared" si="13"/>
        <v>0</v>
      </c>
    </row>
    <row r="636" spans="1:7">
      <c r="A636" s="72"/>
      <c r="B636" s="64" t="s">
        <v>267</v>
      </c>
      <c r="C636" s="5" t="s">
        <v>245</v>
      </c>
      <c r="D636" s="10">
        <v>150</v>
      </c>
      <c r="F636" s="7">
        <f t="shared" si="13"/>
        <v>0</v>
      </c>
    </row>
    <row r="637" spans="1:7">
      <c r="A637" s="72"/>
      <c r="B637" s="64" t="s">
        <v>268</v>
      </c>
      <c r="C637" s="5" t="s">
        <v>245</v>
      </c>
      <c r="D637" s="10">
        <v>150</v>
      </c>
      <c r="F637" s="7">
        <f t="shared" si="13"/>
        <v>0</v>
      </c>
    </row>
    <row r="638" spans="1:7">
      <c r="A638" s="72"/>
      <c r="B638" s="64" t="s">
        <v>241</v>
      </c>
      <c r="C638" s="5" t="s">
        <v>245</v>
      </c>
      <c r="D638" s="10">
        <v>150</v>
      </c>
      <c r="F638" s="7">
        <f t="shared" si="13"/>
        <v>0</v>
      </c>
    </row>
    <row r="639" spans="1:7">
      <c r="A639" s="72"/>
      <c r="B639" s="64" t="s">
        <v>227</v>
      </c>
      <c r="C639" s="5" t="s">
        <v>245</v>
      </c>
      <c r="D639" s="10">
        <v>150</v>
      </c>
      <c r="F639" s="7">
        <f t="shared" si="13"/>
        <v>0</v>
      </c>
    </row>
    <row r="640" spans="1:7">
      <c r="A640" s="72">
        <v>238</v>
      </c>
      <c r="B640" s="87" t="s">
        <v>269</v>
      </c>
      <c r="F640" s="7">
        <f t="shared" si="13"/>
        <v>0</v>
      </c>
    </row>
    <row r="641" spans="1:6">
      <c r="A641" s="8"/>
      <c r="B641" s="77" t="s">
        <v>244</v>
      </c>
      <c r="C641" s="5" t="s">
        <v>245</v>
      </c>
      <c r="D641" s="10">
        <v>300</v>
      </c>
      <c r="F641" s="7">
        <f t="shared" si="13"/>
        <v>0</v>
      </c>
    </row>
    <row r="642" spans="1:6">
      <c r="A642" s="8">
        <v>239</v>
      </c>
      <c r="B642" s="87" t="s">
        <v>270</v>
      </c>
      <c r="F642" s="7">
        <f t="shared" si="13"/>
        <v>0</v>
      </c>
    </row>
    <row r="643" spans="1:6">
      <c r="A643" s="8"/>
      <c r="B643" s="77" t="s">
        <v>244</v>
      </c>
      <c r="C643" s="5" t="s">
        <v>245</v>
      </c>
      <c r="D643" s="10">
        <v>125</v>
      </c>
      <c r="F643" s="7">
        <f t="shared" si="13"/>
        <v>0</v>
      </c>
    </row>
    <row r="644" spans="1:6">
      <c r="A644" s="8">
        <v>240</v>
      </c>
      <c r="B644" s="87" t="s">
        <v>271</v>
      </c>
      <c r="F644" s="7">
        <f t="shared" si="13"/>
        <v>0</v>
      </c>
    </row>
    <row r="645" spans="1:6">
      <c r="A645" s="8"/>
      <c r="B645" s="64" t="s">
        <v>267</v>
      </c>
      <c r="C645" s="5" t="s">
        <v>245</v>
      </c>
      <c r="D645" s="10">
        <v>100</v>
      </c>
      <c r="F645" s="7">
        <f t="shared" si="13"/>
        <v>0</v>
      </c>
    </row>
    <row r="646" spans="1:6">
      <c r="A646" s="8"/>
      <c r="B646" s="64" t="s">
        <v>272</v>
      </c>
      <c r="C646" s="5" t="s">
        <v>245</v>
      </c>
      <c r="D646" s="10">
        <v>100</v>
      </c>
      <c r="F646" s="7">
        <f t="shared" si="13"/>
        <v>0</v>
      </c>
    </row>
    <row r="647" spans="1:6">
      <c r="A647" s="8">
        <v>241</v>
      </c>
      <c r="B647" s="87" t="s">
        <v>273</v>
      </c>
      <c r="F647" s="7">
        <f t="shared" ref="F647:F710" si="14">E647*D647</f>
        <v>0</v>
      </c>
    </row>
    <row r="648" spans="1:6">
      <c r="A648" s="8"/>
      <c r="B648" s="64" t="s">
        <v>274</v>
      </c>
      <c r="C648" s="5" t="s">
        <v>245</v>
      </c>
      <c r="D648" s="10">
        <v>75</v>
      </c>
      <c r="F648" s="7">
        <f t="shared" si="14"/>
        <v>0</v>
      </c>
    </row>
    <row r="649" spans="1:6">
      <c r="A649" s="8"/>
      <c r="B649" s="64" t="s">
        <v>272</v>
      </c>
      <c r="C649" s="5" t="s">
        <v>245</v>
      </c>
      <c r="D649" s="10">
        <v>150</v>
      </c>
      <c r="F649" s="7">
        <f t="shared" si="14"/>
        <v>0</v>
      </c>
    </row>
    <row r="650" spans="1:6" ht="165">
      <c r="A650" s="8">
        <v>242</v>
      </c>
      <c r="B650" s="64" t="s">
        <v>275</v>
      </c>
      <c r="F650" s="7">
        <f t="shared" si="14"/>
        <v>0</v>
      </c>
    </row>
    <row r="651" spans="1:6">
      <c r="A651" s="8"/>
      <c r="B651" s="64" t="s">
        <v>276</v>
      </c>
      <c r="C651" s="5" t="s">
        <v>279</v>
      </c>
      <c r="D651" s="10">
        <v>150</v>
      </c>
      <c r="F651" s="7">
        <f t="shared" si="14"/>
        <v>0</v>
      </c>
    </row>
    <row r="652" spans="1:6" ht="30">
      <c r="A652" s="8">
        <v>243</v>
      </c>
      <c r="B652" s="64" t="s">
        <v>277</v>
      </c>
      <c r="C652" s="5" t="s">
        <v>279</v>
      </c>
      <c r="D652" s="10">
        <v>100</v>
      </c>
      <c r="F652" s="7">
        <f t="shared" si="14"/>
        <v>0</v>
      </c>
    </row>
    <row r="653" spans="1:6" ht="60">
      <c r="A653" s="8">
        <v>244</v>
      </c>
      <c r="B653" s="77" t="s">
        <v>278</v>
      </c>
      <c r="C653" s="5" t="s">
        <v>279</v>
      </c>
      <c r="D653" s="10">
        <v>150</v>
      </c>
      <c r="F653" s="7">
        <f t="shared" si="14"/>
        <v>0</v>
      </c>
    </row>
    <row r="654" spans="1:6" ht="135">
      <c r="A654" s="8">
        <v>245</v>
      </c>
      <c r="B654" s="77" t="s">
        <v>280</v>
      </c>
      <c r="C654" s="5" t="s">
        <v>279</v>
      </c>
      <c r="D654" s="10">
        <v>100</v>
      </c>
      <c r="F654" s="7">
        <f t="shared" si="14"/>
        <v>0</v>
      </c>
    </row>
    <row r="655" spans="1:6" ht="60">
      <c r="A655" s="8">
        <v>246</v>
      </c>
      <c r="B655" s="77" t="s">
        <v>281</v>
      </c>
      <c r="C655" s="5" t="s">
        <v>279</v>
      </c>
      <c r="D655" s="10">
        <v>375</v>
      </c>
      <c r="F655" s="7">
        <f t="shared" si="14"/>
        <v>0</v>
      </c>
    </row>
    <row r="656" spans="1:6" ht="150">
      <c r="A656" s="8">
        <v>247</v>
      </c>
      <c r="B656" s="77" t="s">
        <v>284</v>
      </c>
      <c r="F656" s="7">
        <f t="shared" si="14"/>
        <v>0</v>
      </c>
    </row>
    <row r="657" spans="1:6">
      <c r="A657" s="8"/>
      <c r="B657" s="88" t="s">
        <v>282</v>
      </c>
      <c r="C657" s="5" t="s">
        <v>279</v>
      </c>
      <c r="D657" s="10">
        <v>22.5</v>
      </c>
      <c r="F657" s="7">
        <f t="shared" si="14"/>
        <v>0</v>
      </c>
    </row>
    <row r="658" spans="1:6">
      <c r="A658" s="8"/>
      <c r="B658" s="88" t="s">
        <v>283</v>
      </c>
      <c r="C658" s="5" t="s">
        <v>279</v>
      </c>
      <c r="D658" s="10">
        <v>30</v>
      </c>
      <c r="F658" s="7">
        <f t="shared" si="14"/>
        <v>0</v>
      </c>
    </row>
    <row r="659" spans="1:6" ht="255">
      <c r="A659" s="8">
        <v>248</v>
      </c>
      <c r="B659" s="64" t="s">
        <v>285</v>
      </c>
      <c r="F659" s="7">
        <f t="shared" si="14"/>
        <v>0</v>
      </c>
    </row>
    <row r="660" spans="1:6" ht="45">
      <c r="A660" s="8">
        <v>249</v>
      </c>
      <c r="B660" s="64" t="s">
        <v>286</v>
      </c>
      <c r="C660" s="5" t="s">
        <v>223</v>
      </c>
      <c r="D660" s="10">
        <v>2</v>
      </c>
      <c r="F660" s="7">
        <f t="shared" si="14"/>
        <v>0</v>
      </c>
    </row>
    <row r="661" spans="1:6" ht="45">
      <c r="A661" s="8">
        <v>250</v>
      </c>
      <c r="B661" s="64" t="s">
        <v>287</v>
      </c>
      <c r="C661" s="5" t="s">
        <v>223</v>
      </c>
      <c r="D661" s="10">
        <v>2</v>
      </c>
      <c r="F661" s="7">
        <f t="shared" si="14"/>
        <v>0</v>
      </c>
    </row>
    <row r="662" spans="1:6" ht="45">
      <c r="A662" s="8">
        <v>251</v>
      </c>
      <c r="B662" s="64" t="s">
        <v>288</v>
      </c>
      <c r="C662" s="5" t="s">
        <v>223</v>
      </c>
      <c r="D662" s="10">
        <v>2</v>
      </c>
      <c r="F662" s="7">
        <f t="shared" si="14"/>
        <v>0</v>
      </c>
    </row>
    <row r="663" spans="1:6" ht="75">
      <c r="A663" s="8">
        <v>252</v>
      </c>
      <c r="B663" s="77" t="s">
        <v>289</v>
      </c>
      <c r="C663" s="5" t="s">
        <v>223</v>
      </c>
      <c r="D663" s="10">
        <v>12</v>
      </c>
      <c r="F663" s="7">
        <f t="shared" si="14"/>
        <v>0</v>
      </c>
    </row>
    <row r="664" spans="1:6" ht="75">
      <c r="A664" s="8">
        <v>253</v>
      </c>
      <c r="B664" s="88" t="s">
        <v>290</v>
      </c>
      <c r="C664" s="5" t="s">
        <v>223</v>
      </c>
      <c r="D664" s="10">
        <v>6</v>
      </c>
      <c r="F664" s="7">
        <f t="shared" si="14"/>
        <v>0</v>
      </c>
    </row>
    <row r="665" spans="1:6" ht="75">
      <c r="A665" s="8">
        <v>254</v>
      </c>
      <c r="B665" s="88" t="s">
        <v>291</v>
      </c>
      <c r="C665" s="5" t="s">
        <v>223</v>
      </c>
      <c r="D665" s="10">
        <v>6</v>
      </c>
      <c r="F665" s="7">
        <f t="shared" si="14"/>
        <v>0</v>
      </c>
    </row>
    <row r="666" spans="1:6" ht="75">
      <c r="A666" s="8">
        <v>255</v>
      </c>
      <c r="B666" s="88" t="s">
        <v>292</v>
      </c>
      <c r="C666" s="5" t="s">
        <v>223</v>
      </c>
      <c r="D666" s="10">
        <v>22</v>
      </c>
      <c r="F666" s="7">
        <f t="shared" si="14"/>
        <v>0</v>
      </c>
    </row>
    <row r="667" spans="1:6" ht="120">
      <c r="A667" s="8">
        <v>256</v>
      </c>
      <c r="B667" s="88" t="s">
        <v>294</v>
      </c>
      <c r="C667" s="5" t="s">
        <v>245</v>
      </c>
      <c r="D667" s="10">
        <v>200</v>
      </c>
      <c r="F667" s="7">
        <f t="shared" si="14"/>
        <v>0</v>
      </c>
    </row>
    <row r="668" spans="1:6" ht="180">
      <c r="A668" s="8">
        <v>257</v>
      </c>
      <c r="B668" s="77" t="s">
        <v>293</v>
      </c>
      <c r="C668" s="5" t="s">
        <v>245</v>
      </c>
      <c r="D668" s="10">
        <v>50</v>
      </c>
      <c r="F668" s="7">
        <f t="shared" si="14"/>
        <v>0</v>
      </c>
    </row>
    <row r="669" spans="1:6" ht="180">
      <c r="A669" s="8">
        <v>258</v>
      </c>
      <c r="B669" s="88" t="s">
        <v>295</v>
      </c>
      <c r="F669" s="7">
        <f t="shared" si="14"/>
        <v>0</v>
      </c>
    </row>
    <row r="670" spans="1:6">
      <c r="A670" s="8"/>
      <c r="B670" s="88" t="s">
        <v>246</v>
      </c>
      <c r="C670" s="5" t="s">
        <v>245</v>
      </c>
      <c r="D670" s="10">
        <v>30</v>
      </c>
      <c r="F670" s="7">
        <f t="shared" si="14"/>
        <v>0</v>
      </c>
    </row>
    <row r="671" spans="1:6">
      <c r="A671" s="8"/>
      <c r="B671" s="88" t="s">
        <v>296</v>
      </c>
      <c r="C671" s="5" t="s">
        <v>245</v>
      </c>
      <c r="D671" s="10">
        <v>30</v>
      </c>
      <c r="F671" s="7">
        <f t="shared" si="14"/>
        <v>0</v>
      </c>
    </row>
    <row r="672" spans="1:6" ht="60">
      <c r="A672" s="8">
        <v>259</v>
      </c>
      <c r="B672" s="77" t="s">
        <v>297</v>
      </c>
      <c r="C672" s="5" t="s">
        <v>223</v>
      </c>
      <c r="D672" s="10">
        <v>4</v>
      </c>
      <c r="F672" s="7">
        <f t="shared" si="14"/>
        <v>0</v>
      </c>
    </row>
    <row r="673" spans="1:6" ht="78.75">
      <c r="A673" s="8">
        <v>260</v>
      </c>
      <c r="B673" s="89" t="s">
        <v>298</v>
      </c>
      <c r="F673" s="7">
        <f t="shared" si="14"/>
        <v>0</v>
      </c>
    </row>
    <row r="674" spans="1:6" ht="15.75">
      <c r="A674" s="8"/>
      <c r="B674" s="89" t="s">
        <v>299</v>
      </c>
      <c r="C674" s="5" t="s">
        <v>223</v>
      </c>
      <c r="D674" s="10">
        <v>4</v>
      </c>
      <c r="F674" s="7">
        <f t="shared" si="14"/>
        <v>0</v>
      </c>
    </row>
    <row r="675" spans="1:6" ht="15.75">
      <c r="A675" s="8"/>
      <c r="B675" s="89" t="s">
        <v>300</v>
      </c>
      <c r="F675" s="7">
        <f t="shared" si="14"/>
        <v>0</v>
      </c>
    </row>
    <row r="676" spans="1:6" ht="15.75">
      <c r="A676" s="8"/>
      <c r="B676" s="89" t="s">
        <v>301</v>
      </c>
      <c r="C676" s="5" t="s">
        <v>279</v>
      </c>
      <c r="D676" s="10">
        <v>1</v>
      </c>
      <c r="F676" s="7">
        <f t="shared" si="14"/>
        <v>0</v>
      </c>
    </row>
    <row r="677" spans="1:6" ht="15.75">
      <c r="A677" s="8"/>
      <c r="B677" s="89" t="s">
        <v>302</v>
      </c>
      <c r="C677" s="5" t="s">
        <v>279</v>
      </c>
      <c r="D677" s="10">
        <v>1</v>
      </c>
      <c r="F677" s="7">
        <f t="shared" si="14"/>
        <v>0</v>
      </c>
    </row>
    <row r="678" spans="1:6" ht="15.75">
      <c r="A678" s="8"/>
      <c r="B678" s="89" t="s">
        <v>303</v>
      </c>
      <c r="C678" s="5" t="s">
        <v>279</v>
      </c>
      <c r="D678" s="10">
        <v>1</v>
      </c>
      <c r="F678" s="7">
        <f t="shared" si="14"/>
        <v>0</v>
      </c>
    </row>
    <row r="679" spans="1:6" ht="15.75">
      <c r="A679" s="8"/>
      <c r="B679" s="89" t="s">
        <v>304</v>
      </c>
      <c r="C679" s="5" t="s">
        <v>279</v>
      </c>
      <c r="D679" s="10">
        <v>1</v>
      </c>
      <c r="F679" s="7">
        <f t="shared" si="14"/>
        <v>0</v>
      </c>
    </row>
    <row r="680" spans="1:6" ht="45">
      <c r="A680" s="8">
        <v>261</v>
      </c>
      <c r="B680" s="77" t="s">
        <v>305</v>
      </c>
      <c r="C680" s="5" t="s">
        <v>223</v>
      </c>
      <c r="D680" s="10">
        <v>2</v>
      </c>
      <c r="F680" s="7">
        <f t="shared" si="14"/>
        <v>0</v>
      </c>
    </row>
    <row r="681" spans="1:6" ht="150">
      <c r="A681" s="8">
        <v>262</v>
      </c>
      <c r="B681" s="77" t="s">
        <v>306</v>
      </c>
      <c r="C681" s="5" t="s">
        <v>223</v>
      </c>
      <c r="D681" s="10">
        <v>2</v>
      </c>
      <c r="F681" s="7">
        <f t="shared" si="14"/>
        <v>0</v>
      </c>
    </row>
    <row r="682" spans="1:6" ht="165">
      <c r="A682" s="8">
        <v>263</v>
      </c>
      <c r="B682" s="77" t="s">
        <v>307</v>
      </c>
      <c r="C682" s="5" t="s">
        <v>223</v>
      </c>
      <c r="D682" s="10">
        <v>2</v>
      </c>
      <c r="F682" s="7">
        <f t="shared" si="14"/>
        <v>0</v>
      </c>
    </row>
    <row r="683" spans="1:6" ht="165">
      <c r="A683" s="8">
        <v>264</v>
      </c>
      <c r="B683" s="77" t="s">
        <v>308</v>
      </c>
      <c r="C683" s="5" t="s">
        <v>223</v>
      </c>
      <c r="D683" s="10">
        <v>49</v>
      </c>
      <c r="F683" s="7">
        <f t="shared" si="14"/>
        <v>0</v>
      </c>
    </row>
    <row r="684" spans="1:6">
      <c r="A684" s="8">
        <v>265</v>
      </c>
      <c r="B684" s="77" t="s">
        <v>309</v>
      </c>
      <c r="C684" s="5" t="s">
        <v>223</v>
      </c>
      <c r="D684" s="10">
        <v>49</v>
      </c>
      <c r="F684" s="7">
        <f t="shared" si="14"/>
        <v>0</v>
      </c>
    </row>
    <row r="685" spans="1:6" ht="150">
      <c r="A685" s="8">
        <v>266</v>
      </c>
      <c r="B685" s="77" t="s">
        <v>310</v>
      </c>
      <c r="C685" s="5" t="s">
        <v>223</v>
      </c>
      <c r="D685" s="10">
        <v>49</v>
      </c>
      <c r="F685" s="7">
        <f t="shared" si="14"/>
        <v>0</v>
      </c>
    </row>
    <row r="686" spans="1:6">
      <c r="A686" s="8">
        <v>267</v>
      </c>
      <c r="B686" s="77" t="s">
        <v>309</v>
      </c>
      <c r="C686" s="5" t="s">
        <v>223</v>
      </c>
      <c r="D686" s="10">
        <v>49</v>
      </c>
      <c r="F686" s="7">
        <f t="shared" si="14"/>
        <v>0</v>
      </c>
    </row>
    <row r="687" spans="1:6" ht="120">
      <c r="A687" s="8">
        <v>268</v>
      </c>
      <c r="B687" s="77" t="s">
        <v>311</v>
      </c>
      <c r="C687" s="5" t="s">
        <v>223</v>
      </c>
      <c r="D687" s="10">
        <v>49</v>
      </c>
      <c r="F687" s="7">
        <f t="shared" si="14"/>
        <v>0</v>
      </c>
    </row>
    <row r="688" spans="1:6">
      <c r="A688" s="8">
        <v>269</v>
      </c>
      <c r="B688" s="77" t="s">
        <v>309</v>
      </c>
      <c r="C688" s="5" t="s">
        <v>223</v>
      </c>
      <c r="D688" s="10">
        <v>49</v>
      </c>
      <c r="F688" s="7">
        <f t="shared" si="14"/>
        <v>0</v>
      </c>
    </row>
    <row r="689" spans="1:6" ht="60">
      <c r="A689" s="8">
        <v>270</v>
      </c>
      <c r="B689" s="77" t="s">
        <v>312</v>
      </c>
      <c r="C689" s="5" t="s">
        <v>223</v>
      </c>
      <c r="D689" s="10">
        <v>49</v>
      </c>
      <c r="F689" s="7">
        <f t="shared" si="14"/>
        <v>0</v>
      </c>
    </row>
    <row r="690" spans="1:6">
      <c r="A690" s="8">
        <v>271</v>
      </c>
      <c r="B690" s="77" t="s">
        <v>309</v>
      </c>
      <c r="C690" s="5" t="s">
        <v>223</v>
      </c>
      <c r="D690" s="10">
        <v>49</v>
      </c>
      <c r="F690" s="7">
        <f t="shared" si="14"/>
        <v>0</v>
      </c>
    </row>
    <row r="691" spans="1:6" ht="30">
      <c r="A691" s="8">
        <v>272</v>
      </c>
      <c r="B691" s="77" t="s">
        <v>313</v>
      </c>
      <c r="C691" s="5" t="s">
        <v>223</v>
      </c>
      <c r="D691" s="10">
        <v>49</v>
      </c>
      <c r="F691" s="7">
        <f t="shared" si="14"/>
        <v>0</v>
      </c>
    </row>
    <row r="692" spans="1:6">
      <c r="A692" s="8">
        <v>273</v>
      </c>
      <c r="B692" s="77" t="s">
        <v>309</v>
      </c>
      <c r="C692" s="5" t="s">
        <v>223</v>
      </c>
      <c r="D692" s="10">
        <v>49</v>
      </c>
      <c r="F692" s="7">
        <f t="shared" si="14"/>
        <v>0</v>
      </c>
    </row>
    <row r="693" spans="1:6" ht="60">
      <c r="A693" s="8">
        <v>274</v>
      </c>
      <c r="B693" s="77" t="s">
        <v>314</v>
      </c>
      <c r="C693" s="5" t="s">
        <v>223</v>
      </c>
      <c r="D693" s="10">
        <v>49</v>
      </c>
      <c r="F693" s="7">
        <f t="shared" si="14"/>
        <v>0</v>
      </c>
    </row>
    <row r="694" spans="1:6">
      <c r="A694" s="8">
        <v>275</v>
      </c>
      <c r="B694" s="77" t="s">
        <v>309</v>
      </c>
      <c r="C694" s="5" t="s">
        <v>223</v>
      </c>
      <c r="D694" s="10">
        <v>49</v>
      </c>
      <c r="F694" s="7">
        <f t="shared" si="14"/>
        <v>0</v>
      </c>
    </row>
    <row r="695" spans="1:6" ht="30">
      <c r="A695" s="8">
        <v>276</v>
      </c>
      <c r="B695" s="77" t="s">
        <v>315</v>
      </c>
      <c r="C695" s="5" t="s">
        <v>223</v>
      </c>
      <c r="D695" s="10">
        <v>49</v>
      </c>
      <c r="F695" s="7">
        <f t="shared" si="14"/>
        <v>0</v>
      </c>
    </row>
    <row r="696" spans="1:6">
      <c r="A696" s="8">
        <v>277</v>
      </c>
      <c r="B696" s="77" t="s">
        <v>309</v>
      </c>
      <c r="C696" s="5" t="s">
        <v>223</v>
      </c>
      <c r="D696" s="10">
        <v>49</v>
      </c>
      <c r="F696" s="7">
        <f t="shared" si="14"/>
        <v>0</v>
      </c>
    </row>
    <row r="697" spans="1:6" ht="30">
      <c r="A697" s="8">
        <v>278</v>
      </c>
      <c r="B697" s="77" t="s">
        <v>316</v>
      </c>
      <c r="C697" s="5" t="s">
        <v>223</v>
      </c>
      <c r="D697" s="10">
        <v>49</v>
      </c>
      <c r="F697" s="7">
        <f t="shared" si="14"/>
        <v>0</v>
      </c>
    </row>
    <row r="698" spans="1:6">
      <c r="A698" s="8">
        <v>279</v>
      </c>
      <c r="B698" s="77" t="s">
        <v>309</v>
      </c>
      <c r="C698" s="5" t="s">
        <v>223</v>
      </c>
      <c r="D698" s="10">
        <v>49</v>
      </c>
      <c r="F698" s="7">
        <f t="shared" si="14"/>
        <v>0</v>
      </c>
    </row>
    <row r="699" spans="1:6" ht="30">
      <c r="A699" s="8">
        <v>280</v>
      </c>
      <c r="B699" s="77" t="s">
        <v>317</v>
      </c>
      <c r="C699" s="5" t="s">
        <v>223</v>
      </c>
      <c r="D699" s="10">
        <v>49</v>
      </c>
      <c r="F699" s="7">
        <f t="shared" si="14"/>
        <v>0</v>
      </c>
    </row>
    <row r="700" spans="1:6">
      <c r="A700" s="8">
        <v>281</v>
      </c>
      <c r="B700" s="77" t="s">
        <v>309</v>
      </c>
      <c r="C700" s="5" t="s">
        <v>223</v>
      </c>
      <c r="D700" s="10">
        <v>49</v>
      </c>
      <c r="F700" s="7">
        <f t="shared" si="14"/>
        <v>0</v>
      </c>
    </row>
    <row r="701" spans="1:6" ht="30">
      <c r="A701" s="8">
        <v>282</v>
      </c>
      <c r="B701" s="77" t="s">
        <v>318</v>
      </c>
      <c r="C701" s="5" t="s">
        <v>223</v>
      </c>
      <c r="D701" s="10">
        <v>49</v>
      </c>
      <c r="F701" s="7">
        <f t="shared" si="14"/>
        <v>0</v>
      </c>
    </row>
    <row r="702" spans="1:6">
      <c r="A702" s="8">
        <v>283</v>
      </c>
      <c r="B702" s="77" t="s">
        <v>309</v>
      </c>
      <c r="C702" s="5" t="s">
        <v>223</v>
      </c>
      <c r="D702" s="10">
        <v>49</v>
      </c>
      <c r="F702" s="7">
        <f t="shared" si="14"/>
        <v>0</v>
      </c>
    </row>
    <row r="703" spans="1:6" ht="30">
      <c r="A703" s="8">
        <v>284</v>
      </c>
      <c r="B703" s="77" t="s">
        <v>319</v>
      </c>
      <c r="C703" s="5" t="s">
        <v>223</v>
      </c>
      <c r="D703" s="10">
        <v>49</v>
      </c>
      <c r="F703" s="7">
        <f t="shared" si="14"/>
        <v>0</v>
      </c>
    </row>
    <row r="704" spans="1:6">
      <c r="A704" s="8">
        <v>285</v>
      </c>
      <c r="B704" s="77" t="s">
        <v>309</v>
      </c>
      <c r="C704" s="5" t="s">
        <v>223</v>
      </c>
      <c r="D704" s="10">
        <v>49</v>
      </c>
      <c r="F704" s="7">
        <f t="shared" si="14"/>
        <v>0</v>
      </c>
    </row>
    <row r="705" spans="1:6" ht="30">
      <c r="A705" s="8">
        <v>286</v>
      </c>
      <c r="B705" s="77" t="s">
        <v>320</v>
      </c>
      <c r="C705" s="5" t="s">
        <v>223</v>
      </c>
      <c r="D705" s="10">
        <v>49</v>
      </c>
      <c r="F705" s="7">
        <f t="shared" si="14"/>
        <v>0</v>
      </c>
    </row>
    <row r="706" spans="1:6">
      <c r="A706" s="8">
        <v>287</v>
      </c>
      <c r="B706" s="77" t="s">
        <v>309</v>
      </c>
      <c r="C706" s="5" t="s">
        <v>223</v>
      </c>
      <c r="D706" s="10">
        <v>49</v>
      </c>
      <c r="F706" s="7">
        <f t="shared" si="14"/>
        <v>0</v>
      </c>
    </row>
    <row r="707" spans="1:6" ht="60">
      <c r="A707" s="8">
        <v>288</v>
      </c>
      <c r="B707" s="77" t="s">
        <v>321</v>
      </c>
      <c r="C707" s="5" t="s">
        <v>223</v>
      </c>
      <c r="D707" s="10">
        <v>49</v>
      </c>
      <c r="F707" s="7">
        <f t="shared" si="14"/>
        <v>0</v>
      </c>
    </row>
    <row r="708" spans="1:6">
      <c r="A708" s="8">
        <v>289</v>
      </c>
      <c r="B708" s="77" t="s">
        <v>309</v>
      </c>
      <c r="C708" s="5" t="s">
        <v>223</v>
      </c>
      <c r="D708" s="10">
        <v>49</v>
      </c>
      <c r="F708" s="7">
        <f t="shared" si="14"/>
        <v>0</v>
      </c>
    </row>
    <row r="709" spans="1:6" ht="195">
      <c r="A709" s="8">
        <v>290</v>
      </c>
      <c r="B709" s="77" t="s">
        <v>322</v>
      </c>
      <c r="C709" s="5" t="s">
        <v>223</v>
      </c>
      <c r="D709" s="10">
        <v>51</v>
      </c>
      <c r="F709" s="7">
        <f t="shared" si="14"/>
        <v>0</v>
      </c>
    </row>
    <row r="710" spans="1:6">
      <c r="A710" s="8">
        <v>291</v>
      </c>
      <c r="B710" s="77" t="s">
        <v>309</v>
      </c>
      <c r="C710" s="5" t="s">
        <v>223</v>
      </c>
      <c r="D710" s="10">
        <v>51</v>
      </c>
      <c r="F710" s="7">
        <f t="shared" si="14"/>
        <v>0</v>
      </c>
    </row>
    <row r="712" spans="1:6" s="95" customFormat="1" ht="15.75">
      <c r="A712" s="90"/>
      <c r="B712" s="91" t="s">
        <v>456</v>
      </c>
      <c r="C712" s="92"/>
      <c r="D712" s="93"/>
      <c r="E712" s="93"/>
      <c r="F712" s="94">
        <f>SUM(F6:F711)</f>
        <v>0</v>
      </c>
    </row>
    <row r="713" spans="1:6" s="101" customFormat="1">
      <c r="A713" s="96"/>
      <c r="B713" s="97"/>
      <c r="C713" s="98"/>
      <c r="D713" s="99"/>
      <c r="E713" s="99"/>
      <c r="F713" s="100"/>
    </row>
    <row r="714" spans="1:6" s="101" customFormat="1" ht="15.75">
      <c r="A714" s="96"/>
      <c r="B714" s="91" t="s">
        <v>457</v>
      </c>
      <c r="C714" s="98"/>
      <c r="D714" s="99"/>
      <c r="E714" s="99"/>
      <c r="F714" s="94">
        <f>F712*18%</f>
        <v>0</v>
      </c>
    </row>
    <row r="715" spans="1:6" s="101" customFormat="1">
      <c r="A715" s="96"/>
      <c r="B715" s="97"/>
      <c r="C715" s="98"/>
      <c r="D715" s="99"/>
      <c r="E715" s="99"/>
      <c r="F715" s="100"/>
    </row>
    <row r="716" spans="1:6" s="101" customFormat="1" ht="15.75">
      <c r="A716" s="96"/>
      <c r="B716" s="91" t="s">
        <v>455</v>
      </c>
      <c r="C716" s="98"/>
      <c r="D716" s="99"/>
      <c r="E716" s="99"/>
      <c r="F716" s="94">
        <f>F712+F714</f>
        <v>0</v>
      </c>
    </row>
    <row r="717" spans="1:6" ht="15.75" customHeight="1">
      <c r="A717" s="110"/>
      <c r="B717" s="111"/>
      <c r="C717" s="111"/>
      <c r="D717" s="111"/>
      <c r="E717" s="111"/>
      <c r="F717" s="112"/>
    </row>
    <row r="718" spans="1:6" ht="15.75" customHeight="1">
      <c r="A718" s="113"/>
      <c r="B718" s="114"/>
      <c r="C718" s="114"/>
      <c r="D718" s="114"/>
      <c r="E718" s="114"/>
      <c r="F718" s="115"/>
    </row>
  </sheetData>
  <mergeCells count="4">
    <mergeCell ref="A1:F1"/>
    <mergeCell ref="A2:F2"/>
    <mergeCell ref="A3:F3"/>
    <mergeCell ref="A717:F718"/>
  </mergeCells>
  <conditionalFormatting sqref="B525:B526 B514:B515 B517:B518 B505:B506 B508:B509 B528:B556 B576:B610 B612:B617 B363:B502 B559:B574">
    <cfRule type="cellIs" dxfId="1" priority="65" stopIfTrue="1" operator="lessThan">
      <formula>0</formula>
    </cfRule>
  </conditionalFormatting>
  <conditionalFormatting sqref="D527 D519:D524 D516 D512:D513 D504 D507">
    <cfRule type="cellIs" dxfId="0" priority="80" stopIfTrue="1" operator="lessThan">
      <formula>0</formula>
    </cfRule>
  </conditionalFormatting>
  <pageMargins left="0.45" right="0.45" top="0.5" bottom="0.5" header="0.3" footer="0.3"/>
  <pageSetup scale="75" orientation="portrait" r:id="rId1"/>
  <headerFooter>
    <oddFooter>Page &amp;P</oddFooter>
  </headerFooter>
  <rowBreaks count="1" manualBreakCount="1">
    <brk id="7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LT ELEC_ALLIED WORKS</vt:lpstr>
      <vt:lpstr>'LT ELEC_ALLIED WORKS'!Print_Area</vt:lpstr>
      <vt:lpstr>'LT ELEC_ALLIED WORKS'!Print_Titles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2026-07-21T11:42:06Z</dcterms:modified>
</cp:coreProperties>
</file>